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400" windowHeight="11955" activeTab="0"/>
  </bookViews>
  <sheets>
    <sheet name="General" sheetId="1" r:id="rId1"/>
    <sheet name="Record Times" sheetId="2" r:id="rId2"/>
  </sheets>
  <definedNames/>
  <calcPr fullCalcOnLoad="1"/>
</workbook>
</file>

<file path=xl/sharedStrings.xml><?xml version="1.0" encoding="utf-8"?>
<sst xmlns="http://schemas.openxmlformats.org/spreadsheetml/2006/main" count="171" uniqueCount="98">
  <si>
    <t>Männer</t>
  </si>
  <si>
    <t>Frauen</t>
  </si>
  <si>
    <t>Gesamt</t>
  </si>
  <si>
    <t>Deutschland</t>
  </si>
  <si>
    <t>England</t>
  </si>
  <si>
    <t>Wales</t>
  </si>
  <si>
    <t>Kanada</t>
  </si>
  <si>
    <t>Schweiz</t>
  </si>
  <si>
    <t>Italien</t>
  </si>
  <si>
    <t>USA</t>
  </si>
  <si>
    <t>Schottland</t>
  </si>
  <si>
    <t>Guatemala</t>
  </si>
  <si>
    <t>Österreich</t>
  </si>
  <si>
    <t>Ungarn</t>
  </si>
  <si>
    <t>Marathon</t>
  </si>
  <si>
    <t>100 Meilen</t>
  </si>
  <si>
    <t>Lauf</t>
  </si>
  <si>
    <t>Skilanglauf</t>
  </si>
  <si>
    <t>MTB</t>
  </si>
  <si>
    <t>Skijöring</t>
  </si>
  <si>
    <t>DNF</t>
  </si>
  <si>
    <t>n/a</t>
  </si>
  <si>
    <t>Australien</t>
  </si>
  <si>
    <t>Finisher</t>
  </si>
  <si>
    <t>Frankreich</t>
  </si>
  <si>
    <t>Nordirland</t>
  </si>
  <si>
    <t>Niederlande</t>
  </si>
  <si>
    <t>Schweden</t>
  </si>
  <si>
    <t>Women</t>
  </si>
  <si>
    <t>Men</t>
  </si>
  <si>
    <t>Total</t>
  </si>
  <si>
    <t>Germany</t>
  </si>
  <si>
    <t>France</t>
  </si>
  <si>
    <t>Northern Ireland</t>
  </si>
  <si>
    <t>Canada</t>
  </si>
  <si>
    <t>Switzerland</t>
  </si>
  <si>
    <t>Italy</t>
  </si>
  <si>
    <t>Scotland</t>
  </si>
  <si>
    <t>Austria</t>
  </si>
  <si>
    <t>Hungary</t>
  </si>
  <si>
    <t>Australia</t>
  </si>
  <si>
    <t>Netherland</t>
  </si>
  <si>
    <t>Sweden</t>
  </si>
  <si>
    <t>100 Miles</t>
  </si>
  <si>
    <t>Foot</t>
  </si>
  <si>
    <t>XC-Ski</t>
  </si>
  <si>
    <t>Skijoring</t>
  </si>
  <si>
    <t>Irland</t>
  </si>
  <si>
    <t>Dänemark</t>
  </si>
  <si>
    <t>Denmark</t>
  </si>
  <si>
    <t>Slovenia</t>
  </si>
  <si>
    <t>Belgien</t>
  </si>
  <si>
    <t>Belgium</t>
  </si>
  <si>
    <t>Slowenien</t>
  </si>
  <si>
    <t>Südafrika</t>
  </si>
  <si>
    <t>South Africa</t>
  </si>
  <si>
    <t xml:space="preserve">n/a </t>
  </si>
  <si>
    <t>300 Meilen</t>
  </si>
  <si>
    <t>300 Miles</t>
  </si>
  <si>
    <t>430 Miles</t>
  </si>
  <si>
    <t>430 Meilen</t>
  </si>
  <si>
    <t>Neuseeland</t>
  </si>
  <si>
    <t>New Zealand</t>
  </si>
  <si>
    <t>Spanien</t>
  </si>
  <si>
    <t>Spain</t>
  </si>
  <si>
    <t>Singapur</t>
  </si>
  <si>
    <t>Singapore</t>
  </si>
  <si>
    <t>Luxemburg</t>
  </si>
  <si>
    <t>Luxembourg</t>
  </si>
  <si>
    <t>Brasilien</t>
  </si>
  <si>
    <t>Brazil</t>
  </si>
  <si>
    <t>Nationen/Number of nations</t>
  </si>
  <si>
    <t>Taiwan</t>
  </si>
  <si>
    <t>China</t>
  </si>
  <si>
    <t>Mexiko</t>
  </si>
  <si>
    <t>Mexico</t>
  </si>
  <si>
    <t>San Marino</t>
  </si>
  <si>
    <t>Japan</t>
  </si>
  <si>
    <t>Polen</t>
  </si>
  <si>
    <t>Poland</t>
  </si>
  <si>
    <t>Tschechien</t>
  </si>
  <si>
    <t>Czech Repuplic</t>
  </si>
  <si>
    <t>Guernsey</t>
  </si>
  <si>
    <t>Serbia</t>
  </si>
  <si>
    <t>Serbien</t>
  </si>
  <si>
    <t>Norwegen</t>
  </si>
  <si>
    <t>Norway</t>
  </si>
  <si>
    <t>200 Meilen</t>
  </si>
  <si>
    <t>200 Miles</t>
  </si>
  <si>
    <t>Denise McHale</t>
  </si>
  <si>
    <t>Michele Graglia</t>
  </si>
  <si>
    <t>Jan Kriska</t>
  </si>
  <si>
    <t>Rocky Reifenstuhl</t>
  </si>
  <si>
    <t>Czech Republic</t>
  </si>
  <si>
    <t>Alan Sheldon</t>
  </si>
  <si>
    <t>Enrico Ghidoni</t>
  </si>
  <si>
    <t>Mathieu Bonnier</t>
  </si>
  <si>
    <t>Niclas Bentzer/David Erixon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</si>
</sst>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9" fontId="0" fillId="0" borderId="15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2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4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46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4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46" fontId="0" fillId="0" borderId="0" xfId="0" applyNumberFormat="1" applyFont="1" applyBorder="1" applyAlignment="1">
      <alignment horizontal="right"/>
    </xf>
    <xf numFmtId="46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zoomScalePageLayoutView="0" workbookViewId="0" topLeftCell="A1">
      <selection activeCell="AU52" sqref="AU52"/>
    </sheetView>
  </sheetViews>
  <sheetFormatPr defaultColWidth="11.421875" defaultRowHeight="12.75"/>
  <cols>
    <col min="1" max="1" width="3.00390625" style="0" bestFit="1" customWidth="1"/>
    <col min="2" max="2" width="12.140625" style="2" bestFit="1" customWidth="1"/>
    <col min="3" max="3" width="15.8515625" style="2" bestFit="1" customWidth="1"/>
    <col min="4" max="4" width="5.00390625" style="0" bestFit="1" customWidth="1"/>
    <col min="5" max="5" width="4.7109375" style="0" bestFit="1" customWidth="1"/>
    <col min="6" max="6" width="1.7109375" style="0" customWidth="1"/>
    <col min="7" max="7" width="5.00390625" style="0" bestFit="1" customWidth="1"/>
    <col min="8" max="8" width="4.7109375" style="0" bestFit="1" customWidth="1"/>
    <col min="9" max="9" width="1.7109375" style="0" customWidth="1"/>
    <col min="10" max="10" width="5.00390625" style="0" bestFit="1" customWidth="1"/>
    <col min="11" max="11" width="4.7109375" style="0" bestFit="1" customWidth="1"/>
    <col min="12" max="12" width="1.7109375" style="0" customWidth="1"/>
    <col min="13" max="13" width="5.00390625" style="0" bestFit="1" customWidth="1"/>
    <col min="14" max="14" width="4.7109375" style="0" bestFit="1" customWidth="1"/>
    <col min="15" max="15" width="1.7109375" style="0" customWidth="1"/>
    <col min="16" max="16" width="5.00390625" style="0" bestFit="1" customWidth="1"/>
    <col min="17" max="17" width="4.7109375" style="0" bestFit="1" customWidth="1"/>
    <col min="18" max="18" width="1.7109375" style="0" customWidth="1"/>
    <col min="19" max="19" width="5.00390625" style="0" bestFit="1" customWidth="1"/>
    <col min="20" max="20" width="5.7109375" style="0" bestFit="1" customWidth="1"/>
    <col min="21" max="21" width="1.7109375" style="0" customWidth="1"/>
    <col min="22" max="22" width="5.00390625" style="0" bestFit="1" customWidth="1"/>
    <col min="23" max="23" width="4.7109375" style="0" bestFit="1" customWidth="1"/>
    <col min="24" max="24" width="1.7109375" style="0" customWidth="1"/>
    <col min="25" max="25" width="5.00390625" style="0" bestFit="1" customWidth="1"/>
    <col min="26" max="26" width="4.7109375" style="0" bestFit="1" customWidth="1"/>
    <col min="27" max="27" width="1.7109375" style="0" customWidth="1"/>
    <col min="28" max="28" width="5.00390625" style="0" bestFit="1" customWidth="1"/>
    <col min="29" max="29" width="4.7109375" style="0" bestFit="1" customWidth="1"/>
    <col min="30" max="30" width="1.7109375" style="0" customWidth="1"/>
    <col min="31" max="31" width="5.00390625" style="0" bestFit="1" customWidth="1"/>
    <col min="32" max="32" width="4.7109375" style="0" customWidth="1"/>
    <col min="33" max="33" width="1.7109375" style="0" customWidth="1"/>
    <col min="34" max="35" width="4.7109375" style="0" customWidth="1"/>
    <col min="36" max="36" width="1.7109375" style="0" customWidth="1"/>
    <col min="37" max="38" width="4.7109375" style="0" customWidth="1"/>
    <col min="39" max="39" width="1.7109375" style="0" customWidth="1"/>
    <col min="40" max="41" width="4.7109375" style="0" customWidth="1"/>
    <col min="42" max="42" width="1.7109375" style="0" customWidth="1"/>
    <col min="43" max="43" width="5.00390625" style="0" bestFit="1" customWidth="1"/>
    <col min="44" max="44" width="4.7109375" style="0" bestFit="1" customWidth="1"/>
    <col min="45" max="45" width="7.7109375" style="0" bestFit="1" customWidth="1"/>
    <col min="46" max="46" width="6.421875" style="0" customWidth="1"/>
  </cols>
  <sheetData>
    <row r="1" spans="4:46" ht="12.75">
      <c r="D1" s="7">
        <v>2003</v>
      </c>
      <c r="E1" s="8"/>
      <c r="F1" s="4"/>
      <c r="G1" s="7">
        <v>2004</v>
      </c>
      <c r="H1" s="8"/>
      <c r="I1" s="4"/>
      <c r="J1" s="7">
        <v>2005</v>
      </c>
      <c r="K1" s="8"/>
      <c r="L1" s="4"/>
      <c r="M1" s="7">
        <v>2006</v>
      </c>
      <c r="N1" s="20"/>
      <c r="O1" s="4"/>
      <c r="P1" s="7">
        <v>2007</v>
      </c>
      <c r="Q1" s="22"/>
      <c r="R1" s="4"/>
      <c r="S1" s="7">
        <v>2008</v>
      </c>
      <c r="T1" s="22"/>
      <c r="U1" s="4"/>
      <c r="V1" s="7">
        <v>2009</v>
      </c>
      <c r="W1" s="22"/>
      <c r="X1" s="4"/>
      <c r="Y1" s="7">
        <v>2011</v>
      </c>
      <c r="Z1" s="22"/>
      <c r="AA1" s="4"/>
      <c r="AB1" s="7">
        <v>2012</v>
      </c>
      <c r="AC1" s="22"/>
      <c r="AD1" s="4"/>
      <c r="AE1" s="7">
        <v>2013</v>
      </c>
      <c r="AF1" s="22"/>
      <c r="AG1" s="4"/>
      <c r="AH1" s="7">
        <v>2014</v>
      </c>
      <c r="AI1" s="22"/>
      <c r="AJ1" s="4"/>
      <c r="AK1" s="7">
        <v>2015</v>
      </c>
      <c r="AL1" s="22"/>
      <c r="AM1" s="4"/>
      <c r="AN1" s="7">
        <v>2016</v>
      </c>
      <c r="AO1" s="22"/>
      <c r="AP1" s="4"/>
      <c r="AQ1" s="7">
        <v>2017</v>
      </c>
      <c r="AR1" s="8"/>
      <c r="AS1" s="20" t="s">
        <v>30</v>
      </c>
      <c r="AT1" s="22"/>
    </row>
    <row r="2" spans="2:46" ht="12.75">
      <c r="B2" s="2" t="s">
        <v>1</v>
      </c>
      <c r="C2" s="2" t="s">
        <v>28</v>
      </c>
      <c r="D2" s="9">
        <v>6</v>
      </c>
      <c r="E2" s="10">
        <f>D2/D5</f>
        <v>0.2222222222222222</v>
      </c>
      <c r="G2" s="9">
        <v>13</v>
      </c>
      <c r="H2" s="10">
        <f>G2/G5</f>
        <v>0.28888888888888886</v>
      </c>
      <c r="J2" s="9">
        <v>5</v>
      </c>
      <c r="K2" s="10">
        <f>J2/J5</f>
        <v>0.15625</v>
      </c>
      <c r="M2" s="9">
        <v>13</v>
      </c>
      <c r="N2" s="10">
        <f>M2/M5</f>
        <v>0.21666666666666667</v>
      </c>
      <c r="P2" s="9">
        <v>15</v>
      </c>
      <c r="Q2" s="10">
        <f>P2/P5</f>
        <v>0.35714285714285715</v>
      </c>
      <c r="S2" s="9">
        <v>4</v>
      </c>
      <c r="T2" s="10">
        <f>S2/S5</f>
        <v>0.14285714285714285</v>
      </c>
      <c r="V2" s="9">
        <v>7</v>
      </c>
      <c r="W2" s="10">
        <f>V2/V5</f>
        <v>0.14893617021276595</v>
      </c>
      <c r="Y2" s="9">
        <v>9</v>
      </c>
      <c r="Z2" s="10">
        <f>Y2/Y5</f>
        <v>0.125</v>
      </c>
      <c r="AB2" s="9">
        <v>9</v>
      </c>
      <c r="AC2" s="10">
        <f>AB2/AB5</f>
        <v>0.24324324324324326</v>
      </c>
      <c r="AE2" s="9">
        <v>19</v>
      </c>
      <c r="AF2" s="10">
        <f>AE2/AE5</f>
        <v>0.25</v>
      </c>
      <c r="AH2" s="9">
        <v>10</v>
      </c>
      <c r="AI2" s="10">
        <f>AH2/AH5</f>
        <v>0.19230769230769232</v>
      </c>
      <c r="AK2" s="9">
        <v>27</v>
      </c>
      <c r="AL2" s="10"/>
      <c r="AN2" s="9">
        <v>11</v>
      </c>
      <c r="AO2" s="10"/>
      <c r="AQ2" s="9">
        <v>15</v>
      </c>
      <c r="AR2" s="11"/>
      <c r="AS2" s="27">
        <f>D2+G2+J2+M2+P2+S2+V2+Y2+AB2+AE2+AH2+AK2+AN2+AQ2</f>
        <v>163</v>
      </c>
      <c r="AT2" s="28">
        <f>AS2/AS5</f>
        <v>0.21279373368146215</v>
      </c>
    </row>
    <row r="3" spans="2:46" ht="12.75">
      <c r="B3" s="2" t="s">
        <v>0</v>
      </c>
      <c r="C3" s="2" t="s">
        <v>29</v>
      </c>
      <c r="D3" s="9">
        <v>21</v>
      </c>
      <c r="E3" s="10">
        <f>D3/D5</f>
        <v>0.7777777777777778</v>
      </c>
      <c r="G3" s="9">
        <v>32</v>
      </c>
      <c r="H3" s="10">
        <f>G3/G5</f>
        <v>0.7111111111111111</v>
      </c>
      <c r="J3" s="9">
        <v>27</v>
      </c>
      <c r="K3" s="10">
        <f>J3/J5</f>
        <v>0.84375</v>
      </c>
      <c r="M3" s="9">
        <v>47</v>
      </c>
      <c r="N3" s="10">
        <f>M3/M5</f>
        <v>0.7833333333333333</v>
      </c>
      <c r="P3" s="9">
        <v>28</v>
      </c>
      <c r="Q3" s="10">
        <f>P3/P5</f>
        <v>0.6666666666666666</v>
      </c>
      <c r="S3" s="9">
        <v>24</v>
      </c>
      <c r="T3" s="10">
        <f>S3/S5</f>
        <v>0.8571428571428571</v>
      </c>
      <c r="V3" s="9">
        <v>40</v>
      </c>
      <c r="W3" s="10">
        <f>V3/V5</f>
        <v>0.851063829787234</v>
      </c>
      <c r="Y3" s="9">
        <v>63</v>
      </c>
      <c r="Z3" s="10">
        <f>Y3/Y5</f>
        <v>0.875</v>
      </c>
      <c r="AB3" s="9">
        <v>28</v>
      </c>
      <c r="AC3" s="10">
        <f>AB3/AB5</f>
        <v>0.7567567567567568</v>
      </c>
      <c r="AE3" s="9">
        <v>57</v>
      </c>
      <c r="AF3" s="10">
        <f>AE3/AE5</f>
        <v>0.75</v>
      </c>
      <c r="AH3" s="9">
        <v>42</v>
      </c>
      <c r="AI3" s="10">
        <f>AH3/AH5</f>
        <v>0.8076923076923077</v>
      </c>
      <c r="AK3" s="9">
        <v>58</v>
      </c>
      <c r="AL3" s="10"/>
      <c r="AN3" s="9">
        <v>62</v>
      </c>
      <c r="AO3" s="10"/>
      <c r="AQ3" s="9">
        <v>75</v>
      </c>
      <c r="AR3" s="11"/>
      <c r="AS3" s="27">
        <f>D3+G3+J3+M3+P3+S3+V3+Y3+AB3+AE3+AH3+AK3+AN3+AQ3</f>
        <v>604</v>
      </c>
      <c r="AT3" s="28">
        <f>AS3/AS5</f>
        <v>0.7885117493472585</v>
      </c>
    </row>
    <row r="4" spans="4:46" ht="12.75">
      <c r="D4" s="9"/>
      <c r="E4" s="11"/>
      <c r="G4" s="9"/>
      <c r="H4" s="11"/>
      <c r="J4" s="9"/>
      <c r="K4" s="11"/>
      <c r="M4" s="9"/>
      <c r="N4" s="11"/>
      <c r="P4" s="9"/>
      <c r="Q4" s="11"/>
      <c r="S4" s="9"/>
      <c r="T4" s="11"/>
      <c r="V4" s="9"/>
      <c r="W4" s="11"/>
      <c r="Y4" s="9"/>
      <c r="Z4" s="11"/>
      <c r="AB4" s="9"/>
      <c r="AC4" s="11"/>
      <c r="AE4" s="9"/>
      <c r="AF4" s="11"/>
      <c r="AH4" s="9"/>
      <c r="AI4" s="11"/>
      <c r="AK4" s="9"/>
      <c r="AL4" s="11"/>
      <c r="AN4" s="9"/>
      <c r="AO4" s="11"/>
      <c r="AQ4" s="9"/>
      <c r="AR4" s="11"/>
      <c r="AS4" s="27"/>
      <c r="AT4" s="29"/>
    </row>
    <row r="5" spans="2:46" ht="12.75">
      <c r="B5" s="2" t="s">
        <v>2</v>
      </c>
      <c r="C5" s="2" t="s">
        <v>30</v>
      </c>
      <c r="D5" s="12">
        <f>D2+D3</f>
        <v>27</v>
      </c>
      <c r="E5" s="13"/>
      <c r="F5" s="2"/>
      <c r="G5" s="12">
        <f>G2+G3</f>
        <v>45</v>
      </c>
      <c r="H5" s="13"/>
      <c r="I5" s="2"/>
      <c r="J5" s="12">
        <f>J2+J3</f>
        <v>32</v>
      </c>
      <c r="K5" s="13"/>
      <c r="L5" s="2"/>
      <c r="M5" s="12">
        <f>M2+M3</f>
        <v>60</v>
      </c>
      <c r="N5" s="11"/>
      <c r="O5" s="2"/>
      <c r="P5" s="12">
        <v>42</v>
      </c>
      <c r="Q5" s="11"/>
      <c r="R5" s="2"/>
      <c r="S5" s="12">
        <f>S2+S3</f>
        <v>28</v>
      </c>
      <c r="T5" s="11"/>
      <c r="U5" s="2"/>
      <c r="V5" s="12">
        <f>V2+V3</f>
        <v>47</v>
      </c>
      <c r="W5" s="11"/>
      <c r="X5" s="2"/>
      <c r="Y5" s="12">
        <f>Y2+Y3</f>
        <v>72</v>
      </c>
      <c r="Z5" s="11"/>
      <c r="AA5" s="2"/>
      <c r="AB5" s="12">
        <f>AB2+AB3</f>
        <v>37</v>
      </c>
      <c r="AC5" s="11"/>
      <c r="AD5" s="2"/>
      <c r="AE5" s="12">
        <v>76</v>
      </c>
      <c r="AF5" s="11"/>
      <c r="AG5" s="2"/>
      <c r="AH5" s="12">
        <f>AH47+AH48+AH50</f>
        <v>52</v>
      </c>
      <c r="AI5" s="11"/>
      <c r="AJ5" s="2"/>
      <c r="AK5" s="12">
        <f>AK2+AK3</f>
        <v>85</v>
      </c>
      <c r="AL5" s="11"/>
      <c r="AM5" s="2"/>
      <c r="AN5" s="12">
        <f>AN2+AN3</f>
        <v>73</v>
      </c>
      <c r="AO5" s="11"/>
      <c r="AP5" s="2"/>
      <c r="AQ5" s="12">
        <f>AQ2+AQ3</f>
        <v>90</v>
      </c>
      <c r="AR5" s="13"/>
      <c r="AS5" s="11">
        <f>D5+G5+J5+M5+P5+S5+V5+Y5+AB5+AE5+AH5+AK5+AN5+AQ5</f>
        <v>766</v>
      </c>
      <c r="AT5" s="11"/>
    </row>
    <row r="6" spans="4:46" ht="12.75">
      <c r="D6" s="9"/>
      <c r="E6" s="11"/>
      <c r="G6" s="9"/>
      <c r="H6" s="11"/>
      <c r="J6" s="9"/>
      <c r="K6" s="11"/>
      <c r="M6" s="9"/>
      <c r="N6" s="11"/>
      <c r="P6" s="9"/>
      <c r="Q6" s="11"/>
      <c r="S6" s="9"/>
      <c r="T6" s="11"/>
      <c r="V6" s="9"/>
      <c r="W6" s="11"/>
      <c r="Y6" s="9"/>
      <c r="Z6" s="11"/>
      <c r="AB6" s="9"/>
      <c r="AC6" s="11"/>
      <c r="AE6" s="9"/>
      <c r="AF6" s="11"/>
      <c r="AH6" s="9"/>
      <c r="AI6" s="11"/>
      <c r="AK6" s="9"/>
      <c r="AL6" s="11"/>
      <c r="AN6" s="9"/>
      <c r="AO6" s="11"/>
      <c r="AQ6" s="9"/>
      <c r="AR6" s="11"/>
      <c r="AS6" s="11"/>
      <c r="AT6" s="11"/>
    </row>
    <row r="7" spans="4:46" ht="12.75">
      <c r="D7" s="9"/>
      <c r="E7" s="11"/>
      <c r="G7" s="9"/>
      <c r="H7" s="11"/>
      <c r="J7" s="9"/>
      <c r="K7" s="11"/>
      <c r="M7" s="9"/>
      <c r="N7" s="11"/>
      <c r="P7" s="9"/>
      <c r="Q7" s="11"/>
      <c r="S7" s="9"/>
      <c r="T7" s="11"/>
      <c r="V7" s="9"/>
      <c r="W7" s="11"/>
      <c r="Y7" s="9"/>
      <c r="Z7" s="11"/>
      <c r="AB7" s="9"/>
      <c r="AC7" s="11"/>
      <c r="AE7" s="9"/>
      <c r="AF7" s="11"/>
      <c r="AH7" s="9"/>
      <c r="AI7" s="11"/>
      <c r="AK7" s="9"/>
      <c r="AL7" s="11"/>
      <c r="AN7" s="9"/>
      <c r="AO7" s="11"/>
      <c r="AQ7" s="9"/>
      <c r="AR7" s="11"/>
      <c r="AS7" s="11"/>
      <c r="AT7" s="11"/>
    </row>
    <row r="8" spans="1:46" ht="12.75">
      <c r="A8">
        <v>1</v>
      </c>
      <c r="B8" s="5" t="s">
        <v>3</v>
      </c>
      <c r="C8" s="5" t="s">
        <v>31</v>
      </c>
      <c r="D8" s="14">
        <v>1</v>
      </c>
      <c r="E8" s="15"/>
      <c r="F8" s="6"/>
      <c r="G8" s="14">
        <v>9</v>
      </c>
      <c r="H8" s="15"/>
      <c r="I8" s="6"/>
      <c r="J8" s="14">
        <v>7</v>
      </c>
      <c r="K8" s="15"/>
      <c r="L8" s="6"/>
      <c r="M8" s="14">
        <v>5</v>
      </c>
      <c r="N8" s="15"/>
      <c r="O8" s="6"/>
      <c r="P8" s="14">
        <v>5</v>
      </c>
      <c r="Q8" s="15"/>
      <c r="R8" s="6"/>
      <c r="S8" s="14">
        <v>3</v>
      </c>
      <c r="T8" s="15"/>
      <c r="U8" s="6"/>
      <c r="V8" s="14">
        <v>7</v>
      </c>
      <c r="W8" s="15"/>
      <c r="X8" s="6"/>
      <c r="Y8" s="14">
        <v>17</v>
      </c>
      <c r="Z8" s="15"/>
      <c r="AA8" s="6"/>
      <c r="AB8" s="14">
        <v>3</v>
      </c>
      <c r="AC8" s="15"/>
      <c r="AD8" s="6"/>
      <c r="AE8" s="14">
        <v>8</v>
      </c>
      <c r="AF8" s="15"/>
      <c r="AG8" s="6"/>
      <c r="AH8" s="14">
        <v>4</v>
      </c>
      <c r="AI8" s="15"/>
      <c r="AJ8" s="6"/>
      <c r="AK8" s="14">
        <v>8</v>
      </c>
      <c r="AL8" s="15"/>
      <c r="AM8" s="6"/>
      <c r="AN8" s="14">
        <v>4</v>
      </c>
      <c r="AO8" s="15"/>
      <c r="AP8" s="6"/>
      <c r="AQ8" s="14">
        <v>5</v>
      </c>
      <c r="AR8" s="15"/>
      <c r="AS8" s="15">
        <f aca="true" t="shared" si="0" ref="AS8:AS21">SUM(D8:AR8)</f>
        <v>86</v>
      </c>
      <c r="AT8" s="11"/>
    </row>
    <row r="9" spans="1:46" ht="12.75">
      <c r="A9">
        <v>2</v>
      </c>
      <c r="B9" s="2" t="s">
        <v>4</v>
      </c>
      <c r="C9" s="2" t="s">
        <v>4</v>
      </c>
      <c r="D9" s="9">
        <v>7</v>
      </c>
      <c r="E9" s="11"/>
      <c r="G9" s="9">
        <v>6</v>
      </c>
      <c r="H9" s="11"/>
      <c r="J9" s="9">
        <v>10</v>
      </c>
      <c r="K9" s="11"/>
      <c r="M9" s="9">
        <v>22</v>
      </c>
      <c r="N9" s="11"/>
      <c r="P9" s="9">
        <v>10</v>
      </c>
      <c r="Q9" s="11"/>
      <c r="S9" s="9">
        <v>10</v>
      </c>
      <c r="T9" s="11"/>
      <c r="V9" s="9">
        <v>15</v>
      </c>
      <c r="W9" s="11"/>
      <c r="Y9" s="9">
        <v>14</v>
      </c>
      <c r="Z9" s="11"/>
      <c r="AB9" s="9">
        <v>8</v>
      </c>
      <c r="AC9" s="11"/>
      <c r="AE9" s="9">
        <v>19</v>
      </c>
      <c r="AF9" s="11"/>
      <c r="AH9" s="9">
        <v>11</v>
      </c>
      <c r="AI9" s="11"/>
      <c r="AK9" s="9">
        <v>16</v>
      </c>
      <c r="AL9" s="11"/>
      <c r="AN9" s="9">
        <v>13</v>
      </c>
      <c r="AO9" s="11"/>
      <c r="AQ9" s="9">
        <v>23</v>
      </c>
      <c r="AR9" s="11"/>
      <c r="AS9" s="11">
        <f t="shared" si="0"/>
        <v>184</v>
      </c>
      <c r="AT9" s="11"/>
    </row>
    <row r="10" spans="1:46" ht="12.75">
      <c r="A10">
        <v>3</v>
      </c>
      <c r="B10" s="5" t="s">
        <v>24</v>
      </c>
      <c r="C10" s="5" t="s">
        <v>32</v>
      </c>
      <c r="D10" s="14">
        <v>2</v>
      </c>
      <c r="E10" s="15"/>
      <c r="F10" s="6"/>
      <c r="G10" s="14">
        <v>1</v>
      </c>
      <c r="H10" s="15"/>
      <c r="I10" s="6"/>
      <c r="J10" s="14">
        <v>0</v>
      </c>
      <c r="K10" s="15"/>
      <c r="L10" s="6"/>
      <c r="M10" s="14">
        <v>0</v>
      </c>
      <c r="N10" s="15"/>
      <c r="O10" s="6"/>
      <c r="P10" s="14">
        <v>0</v>
      </c>
      <c r="Q10" s="15"/>
      <c r="R10" s="6"/>
      <c r="S10" s="14">
        <v>1</v>
      </c>
      <c r="T10" s="15"/>
      <c r="U10" s="6"/>
      <c r="V10" s="14">
        <v>1</v>
      </c>
      <c r="W10" s="15"/>
      <c r="X10" s="6"/>
      <c r="Y10" s="14">
        <v>5</v>
      </c>
      <c r="Z10" s="15"/>
      <c r="AA10" s="6"/>
      <c r="AB10" s="14">
        <v>2</v>
      </c>
      <c r="AC10" s="15"/>
      <c r="AD10" s="6"/>
      <c r="AE10" s="14">
        <v>0</v>
      </c>
      <c r="AF10" s="15"/>
      <c r="AG10" s="6"/>
      <c r="AH10" s="14">
        <v>0</v>
      </c>
      <c r="AI10" s="15"/>
      <c r="AJ10" s="6"/>
      <c r="AK10" s="14">
        <v>2</v>
      </c>
      <c r="AL10" s="15"/>
      <c r="AM10" s="6"/>
      <c r="AN10" s="14">
        <v>2</v>
      </c>
      <c r="AO10" s="15"/>
      <c r="AP10" s="6"/>
      <c r="AQ10" s="14">
        <v>0</v>
      </c>
      <c r="AR10" s="15"/>
      <c r="AS10" s="15">
        <f t="shared" si="0"/>
        <v>16</v>
      </c>
      <c r="AT10" s="11"/>
    </row>
    <row r="11" spans="1:46" ht="12.75">
      <c r="A11">
        <v>4</v>
      </c>
      <c r="B11" s="2" t="s">
        <v>25</v>
      </c>
      <c r="C11" s="2" t="s">
        <v>33</v>
      </c>
      <c r="D11" s="9">
        <v>2</v>
      </c>
      <c r="E11" s="11"/>
      <c r="G11" s="9">
        <v>0</v>
      </c>
      <c r="H11" s="11"/>
      <c r="J11" s="9">
        <v>5</v>
      </c>
      <c r="K11" s="11"/>
      <c r="M11" s="9">
        <v>2</v>
      </c>
      <c r="N11" s="11"/>
      <c r="P11" s="9">
        <v>0</v>
      </c>
      <c r="Q11" s="11"/>
      <c r="S11" s="9">
        <v>2</v>
      </c>
      <c r="T11" s="11"/>
      <c r="V11" s="9">
        <v>0</v>
      </c>
      <c r="W11" s="11"/>
      <c r="Y11" s="9">
        <v>0</v>
      </c>
      <c r="Z11" s="11"/>
      <c r="AB11" s="9">
        <v>0</v>
      </c>
      <c r="AC11" s="11"/>
      <c r="AE11" s="9">
        <v>0</v>
      </c>
      <c r="AF11" s="11"/>
      <c r="AH11" s="9">
        <v>0</v>
      </c>
      <c r="AI11" s="11"/>
      <c r="AK11" s="9">
        <v>0</v>
      </c>
      <c r="AL11" s="11"/>
      <c r="AN11" s="9">
        <v>0</v>
      </c>
      <c r="AO11" s="11"/>
      <c r="AQ11" s="9">
        <v>0</v>
      </c>
      <c r="AR11" s="11"/>
      <c r="AS11" s="11">
        <f t="shared" si="0"/>
        <v>11</v>
      </c>
      <c r="AT11" s="11"/>
    </row>
    <row r="12" spans="1:46" ht="12.75">
      <c r="A12">
        <v>5</v>
      </c>
      <c r="B12" s="5" t="s">
        <v>5</v>
      </c>
      <c r="C12" s="5" t="s">
        <v>5</v>
      </c>
      <c r="D12" s="14">
        <v>2</v>
      </c>
      <c r="E12" s="15"/>
      <c r="F12" s="6"/>
      <c r="G12" s="14">
        <v>2</v>
      </c>
      <c r="H12" s="15"/>
      <c r="I12" s="6"/>
      <c r="J12" s="14">
        <v>0</v>
      </c>
      <c r="K12" s="15"/>
      <c r="L12" s="6"/>
      <c r="M12" s="14">
        <v>0</v>
      </c>
      <c r="N12" s="15"/>
      <c r="O12" s="6"/>
      <c r="P12" s="14">
        <v>0</v>
      </c>
      <c r="Q12" s="15"/>
      <c r="R12" s="6"/>
      <c r="S12" s="14">
        <v>0</v>
      </c>
      <c r="T12" s="15"/>
      <c r="U12" s="6"/>
      <c r="V12" s="14">
        <v>2</v>
      </c>
      <c r="W12" s="15"/>
      <c r="X12" s="6"/>
      <c r="Y12" s="14">
        <v>0</v>
      </c>
      <c r="Z12" s="15"/>
      <c r="AA12" s="6"/>
      <c r="AB12" s="14">
        <v>0</v>
      </c>
      <c r="AC12" s="15"/>
      <c r="AD12" s="6"/>
      <c r="AE12" s="14">
        <v>0</v>
      </c>
      <c r="AF12" s="15"/>
      <c r="AG12" s="6"/>
      <c r="AH12" s="14">
        <v>0</v>
      </c>
      <c r="AI12" s="15"/>
      <c r="AJ12" s="6"/>
      <c r="AK12" s="14">
        <v>0</v>
      </c>
      <c r="AL12" s="15"/>
      <c r="AM12" s="6"/>
      <c r="AN12" s="14">
        <v>1</v>
      </c>
      <c r="AO12" s="15"/>
      <c r="AP12" s="6"/>
      <c r="AQ12" s="14">
        <v>1</v>
      </c>
      <c r="AR12" s="15"/>
      <c r="AS12" s="15">
        <f t="shared" si="0"/>
        <v>8</v>
      </c>
      <c r="AT12" s="11"/>
    </row>
    <row r="13" spans="1:46" ht="12.75">
      <c r="A13">
        <v>6</v>
      </c>
      <c r="B13" s="2" t="s">
        <v>6</v>
      </c>
      <c r="C13" s="2" t="s">
        <v>34</v>
      </c>
      <c r="D13" s="9">
        <v>3</v>
      </c>
      <c r="E13" s="11"/>
      <c r="G13" s="9">
        <v>13</v>
      </c>
      <c r="H13" s="11"/>
      <c r="J13" s="9">
        <v>6</v>
      </c>
      <c r="K13" s="11"/>
      <c r="M13" s="9">
        <v>14</v>
      </c>
      <c r="N13" s="11"/>
      <c r="P13" s="9">
        <v>18</v>
      </c>
      <c r="Q13" s="11"/>
      <c r="S13" s="9">
        <v>5</v>
      </c>
      <c r="T13" s="11"/>
      <c r="V13" s="9">
        <v>7</v>
      </c>
      <c r="W13" s="11"/>
      <c r="Y13" s="9">
        <v>14</v>
      </c>
      <c r="Z13" s="11"/>
      <c r="AB13" s="9">
        <v>13</v>
      </c>
      <c r="AC13" s="11"/>
      <c r="AE13" s="9">
        <v>21</v>
      </c>
      <c r="AF13" s="11"/>
      <c r="AH13" s="9">
        <v>13</v>
      </c>
      <c r="AI13" s="11"/>
      <c r="AK13" s="9">
        <v>24</v>
      </c>
      <c r="AL13" s="11"/>
      <c r="AN13" s="9">
        <v>25</v>
      </c>
      <c r="AO13" s="11"/>
      <c r="AQ13" s="9">
        <v>29</v>
      </c>
      <c r="AR13" s="11"/>
      <c r="AS13" s="11">
        <f t="shared" si="0"/>
        <v>205</v>
      </c>
      <c r="AT13" s="11"/>
    </row>
    <row r="14" spans="1:46" ht="12.75">
      <c r="A14">
        <v>7</v>
      </c>
      <c r="B14" s="5" t="s">
        <v>7</v>
      </c>
      <c r="C14" s="5" t="s">
        <v>35</v>
      </c>
      <c r="D14" s="14">
        <v>1</v>
      </c>
      <c r="E14" s="15"/>
      <c r="F14" s="6"/>
      <c r="G14" s="14">
        <v>1</v>
      </c>
      <c r="H14" s="15"/>
      <c r="I14" s="6"/>
      <c r="J14" s="14">
        <v>1</v>
      </c>
      <c r="K14" s="15"/>
      <c r="L14" s="6"/>
      <c r="M14" s="14">
        <v>0</v>
      </c>
      <c r="N14" s="15"/>
      <c r="O14" s="6"/>
      <c r="P14" s="14">
        <v>1</v>
      </c>
      <c r="Q14" s="15"/>
      <c r="R14" s="6"/>
      <c r="S14" s="14">
        <v>1</v>
      </c>
      <c r="T14" s="15"/>
      <c r="U14" s="6"/>
      <c r="V14" s="14">
        <v>1</v>
      </c>
      <c r="W14" s="15"/>
      <c r="X14" s="6"/>
      <c r="Y14" s="14">
        <v>0</v>
      </c>
      <c r="Z14" s="15"/>
      <c r="AA14" s="6"/>
      <c r="AB14" s="14">
        <v>1</v>
      </c>
      <c r="AC14" s="15"/>
      <c r="AD14" s="6"/>
      <c r="AE14" s="14">
        <v>3</v>
      </c>
      <c r="AF14" s="15"/>
      <c r="AG14" s="6"/>
      <c r="AH14" s="14">
        <v>0</v>
      </c>
      <c r="AI14" s="15"/>
      <c r="AJ14" s="6"/>
      <c r="AK14" s="14">
        <v>3</v>
      </c>
      <c r="AL14" s="15"/>
      <c r="AM14" s="6"/>
      <c r="AN14" s="14">
        <v>3</v>
      </c>
      <c r="AO14" s="15"/>
      <c r="AP14" s="6"/>
      <c r="AQ14" s="14">
        <v>2</v>
      </c>
      <c r="AR14" s="15"/>
      <c r="AS14" s="15">
        <f t="shared" si="0"/>
        <v>18</v>
      </c>
      <c r="AT14" s="11"/>
    </row>
    <row r="15" spans="1:46" ht="12.75">
      <c r="A15">
        <v>8</v>
      </c>
      <c r="B15" s="2" t="s">
        <v>8</v>
      </c>
      <c r="C15" s="2" t="s">
        <v>36</v>
      </c>
      <c r="D15" s="9">
        <v>0</v>
      </c>
      <c r="E15" s="11"/>
      <c r="G15" s="9">
        <v>1</v>
      </c>
      <c r="H15" s="11"/>
      <c r="J15" s="9">
        <v>1</v>
      </c>
      <c r="K15" s="11"/>
      <c r="M15" s="9">
        <v>0</v>
      </c>
      <c r="N15" s="11"/>
      <c r="P15" s="9">
        <v>2</v>
      </c>
      <c r="Q15" s="11"/>
      <c r="S15" s="9">
        <v>0</v>
      </c>
      <c r="T15" s="11"/>
      <c r="V15" s="9">
        <v>2</v>
      </c>
      <c r="W15" s="11"/>
      <c r="Y15" s="9">
        <v>3</v>
      </c>
      <c r="Z15" s="11"/>
      <c r="AB15" s="9">
        <v>0</v>
      </c>
      <c r="AC15" s="11"/>
      <c r="AE15" s="9">
        <v>7</v>
      </c>
      <c r="AF15" s="11"/>
      <c r="AH15" s="9">
        <v>8</v>
      </c>
      <c r="AI15" s="11"/>
      <c r="AK15" s="9">
        <v>12</v>
      </c>
      <c r="AL15" s="11"/>
      <c r="AN15" s="9">
        <v>6</v>
      </c>
      <c r="AO15" s="11"/>
      <c r="AQ15" s="9">
        <v>4</v>
      </c>
      <c r="AR15" s="11"/>
      <c r="AS15" s="11">
        <f t="shared" si="0"/>
        <v>46</v>
      </c>
      <c r="AT15" s="11"/>
    </row>
    <row r="16" spans="1:46" ht="12.75">
      <c r="A16">
        <v>9</v>
      </c>
      <c r="B16" s="5" t="s">
        <v>9</v>
      </c>
      <c r="C16" s="5" t="s">
        <v>9</v>
      </c>
      <c r="D16" s="14">
        <v>6</v>
      </c>
      <c r="E16" s="15"/>
      <c r="F16" s="6"/>
      <c r="G16" s="14">
        <v>6</v>
      </c>
      <c r="H16" s="15"/>
      <c r="I16" s="6"/>
      <c r="J16" s="14">
        <v>1</v>
      </c>
      <c r="K16" s="15"/>
      <c r="L16" s="6"/>
      <c r="M16" s="14">
        <v>3</v>
      </c>
      <c r="N16" s="15"/>
      <c r="O16" s="6"/>
      <c r="P16" s="14">
        <v>0</v>
      </c>
      <c r="Q16" s="15"/>
      <c r="R16" s="6"/>
      <c r="S16" s="14">
        <v>3</v>
      </c>
      <c r="T16" s="15"/>
      <c r="U16" s="6"/>
      <c r="V16" s="14">
        <v>3</v>
      </c>
      <c r="W16" s="15"/>
      <c r="X16" s="6"/>
      <c r="Y16" s="14">
        <v>1</v>
      </c>
      <c r="Z16" s="15"/>
      <c r="AA16" s="6"/>
      <c r="AB16" s="14">
        <v>0</v>
      </c>
      <c r="AC16" s="15"/>
      <c r="AD16" s="6"/>
      <c r="AE16" s="14">
        <v>2</v>
      </c>
      <c r="AF16" s="15"/>
      <c r="AG16" s="6"/>
      <c r="AH16" s="14">
        <v>3</v>
      </c>
      <c r="AI16" s="15"/>
      <c r="AJ16" s="6"/>
      <c r="AK16" s="14">
        <v>3</v>
      </c>
      <c r="AL16" s="15"/>
      <c r="AM16" s="6"/>
      <c r="AN16" s="14">
        <v>3</v>
      </c>
      <c r="AO16" s="15"/>
      <c r="AP16" s="6"/>
      <c r="AQ16" s="14">
        <v>3</v>
      </c>
      <c r="AR16" s="15"/>
      <c r="AS16" s="15">
        <f t="shared" si="0"/>
        <v>37</v>
      </c>
      <c r="AT16" s="11"/>
    </row>
    <row r="17" spans="1:46" ht="12.75">
      <c r="A17">
        <v>10</v>
      </c>
      <c r="B17" s="2" t="s">
        <v>10</v>
      </c>
      <c r="C17" s="2" t="s">
        <v>37</v>
      </c>
      <c r="D17" s="9">
        <v>0</v>
      </c>
      <c r="E17" s="11"/>
      <c r="G17" s="9">
        <v>1</v>
      </c>
      <c r="H17" s="11"/>
      <c r="J17" s="9">
        <v>0</v>
      </c>
      <c r="K17" s="11"/>
      <c r="M17" s="9">
        <v>1</v>
      </c>
      <c r="N17" s="11"/>
      <c r="P17" s="9">
        <v>1</v>
      </c>
      <c r="Q17" s="11"/>
      <c r="S17" s="9">
        <v>0</v>
      </c>
      <c r="T17" s="11"/>
      <c r="V17" s="9">
        <v>0</v>
      </c>
      <c r="W17" s="11"/>
      <c r="Y17" s="9">
        <v>3</v>
      </c>
      <c r="Z17" s="11"/>
      <c r="AB17" s="9">
        <v>0</v>
      </c>
      <c r="AC17" s="11"/>
      <c r="AE17" s="9">
        <v>1</v>
      </c>
      <c r="AF17" s="11"/>
      <c r="AH17" s="9">
        <v>0</v>
      </c>
      <c r="AI17" s="11"/>
      <c r="AK17" s="9">
        <v>0</v>
      </c>
      <c r="AL17" s="11"/>
      <c r="AN17" s="9">
        <v>0</v>
      </c>
      <c r="AO17" s="11"/>
      <c r="AQ17" s="9">
        <v>0</v>
      </c>
      <c r="AR17" s="11"/>
      <c r="AS17" s="11">
        <f t="shared" si="0"/>
        <v>7</v>
      </c>
      <c r="AT17" s="11"/>
    </row>
    <row r="18" spans="1:46" ht="12.75">
      <c r="A18">
        <v>11</v>
      </c>
      <c r="B18" s="5" t="s">
        <v>11</v>
      </c>
      <c r="C18" s="5" t="s">
        <v>11</v>
      </c>
      <c r="D18" s="14">
        <v>0</v>
      </c>
      <c r="E18" s="15"/>
      <c r="F18" s="6"/>
      <c r="G18" s="14">
        <v>1</v>
      </c>
      <c r="H18" s="15"/>
      <c r="I18" s="6"/>
      <c r="J18" s="14">
        <v>0</v>
      </c>
      <c r="K18" s="15"/>
      <c r="L18" s="6"/>
      <c r="M18" s="14">
        <v>0</v>
      </c>
      <c r="N18" s="15"/>
      <c r="O18" s="6"/>
      <c r="P18" s="14">
        <v>0</v>
      </c>
      <c r="Q18" s="15"/>
      <c r="R18" s="6"/>
      <c r="S18" s="14">
        <v>0</v>
      </c>
      <c r="T18" s="15"/>
      <c r="U18" s="6"/>
      <c r="V18" s="14">
        <v>0</v>
      </c>
      <c r="W18" s="15"/>
      <c r="X18" s="6"/>
      <c r="Y18" s="14">
        <v>0</v>
      </c>
      <c r="Z18" s="15"/>
      <c r="AA18" s="6"/>
      <c r="AB18" s="14">
        <v>0</v>
      </c>
      <c r="AC18" s="15"/>
      <c r="AD18" s="6"/>
      <c r="AE18" s="14">
        <v>0</v>
      </c>
      <c r="AF18" s="15"/>
      <c r="AG18" s="6"/>
      <c r="AH18" s="14">
        <v>0</v>
      </c>
      <c r="AI18" s="15"/>
      <c r="AJ18" s="6"/>
      <c r="AK18" s="14">
        <v>0</v>
      </c>
      <c r="AL18" s="15"/>
      <c r="AM18" s="6"/>
      <c r="AN18" s="14">
        <v>0</v>
      </c>
      <c r="AO18" s="15"/>
      <c r="AP18" s="6"/>
      <c r="AQ18" s="14">
        <v>0</v>
      </c>
      <c r="AR18" s="15"/>
      <c r="AS18" s="15">
        <f t="shared" si="0"/>
        <v>1</v>
      </c>
      <c r="AT18" s="11"/>
    </row>
    <row r="19" spans="1:46" ht="12.75">
      <c r="A19">
        <v>12</v>
      </c>
      <c r="B19" s="2" t="s">
        <v>12</v>
      </c>
      <c r="C19" s="2" t="s">
        <v>38</v>
      </c>
      <c r="D19" s="9">
        <v>1</v>
      </c>
      <c r="E19" s="11"/>
      <c r="G19" s="9">
        <v>0</v>
      </c>
      <c r="H19" s="11"/>
      <c r="J19" s="9">
        <v>1</v>
      </c>
      <c r="K19" s="11"/>
      <c r="M19" s="9">
        <v>1</v>
      </c>
      <c r="N19" s="11"/>
      <c r="P19" s="9">
        <v>1</v>
      </c>
      <c r="Q19" s="11"/>
      <c r="S19" s="9">
        <v>0</v>
      </c>
      <c r="T19" s="11"/>
      <c r="V19" s="9">
        <v>4</v>
      </c>
      <c r="W19" s="11"/>
      <c r="Y19" s="9">
        <v>4</v>
      </c>
      <c r="Z19" s="11"/>
      <c r="AB19" s="9">
        <v>2</v>
      </c>
      <c r="AC19" s="11"/>
      <c r="AE19" s="9">
        <v>3</v>
      </c>
      <c r="AF19" s="11"/>
      <c r="AH19" s="9">
        <v>0</v>
      </c>
      <c r="AI19" s="11"/>
      <c r="AK19" s="9">
        <v>1</v>
      </c>
      <c r="AL19" s="11"/>
      <c r="AN19" s="9">
        <v>0</v>
      </c>
      <c r="AO19" s="11"/>
      <c r="AQ19" s="9">
        <v>1</v>
      </c>
      <c r="AR19" s="11"/>
      <c r="AS19" s="11">
        <f t="shared" si="0"/>
        <v>19</v>
      </c>
      <c r="AT19" s="11"/>
    </row>
    <row r="20" spans="1:46" ht="12.75">
      <c r="A20">
        <v>13</v>
      </c>
      <c r="B20" s="5" t="s">
        <v>13</v>
      </c>
      <c r="C20" s="5" t="s">
        <v>39</v>
      </c>
      <c r="D20" s="14">
        <v>1</v>
      </c>
      <c r="E20" s="15"/>
      <c r="F20" s="6"/>
      <c r="G20" s="14">
        <v>1</v>
      </c>
      <c r="H20" s="15"/>
      <c r="I20" s="6"/>
      <c r="J20" s="14">
        <v>0</v>
      </c>
      <c r="K20" s="15"/>
      <c r="L20" s="6"/>
      <c r="M20" s="14">
        <v>0</v>
      </c>
      <c r="N20" s="15"/>
      <c r="O20" s="6"/>
      <c r="P20" s="14">
        <v>0</v>
      </c>
      <c r="Q20" s="15"/>
      <c r="R20" s="6"/>
      <c r="S20" s="14">
        <v>0</v>
      </c>
      <c r="T20" s="15"/>
      <c r="U20" s="6"/>
      <c r="V20" s="14">
        <v>0</v>
      </c>
      <c r="W20" s="15"/>
      <c r="X20" s="6"/>
      <c r="Y20" s="14">
        <v>0</v>
      </c>
      <c r="Z20" s="15"/>
      <c r="AA20" s="6"/>
      <c r="AB20" s="14">
        <v>0</v>
      </c>
      <c r="AC20" s="15"/>
      <c r="AD20" s="6"/>
      <c r="AE20" s="14">
        <v>1</v>
      </c>
      <c r="AF20" s="15"/>
      <c r="AG20" s="6"/>
      <c r="AH20" s="14">
        <v>0</v>
      </c>
      <c r="AI20" s="15"/>
      <c r="AJ20" s="6"/>
      <c r="AK20" s="14">
        <v>0</v>
      </c>
      <c r="AL20" s="15"/>
      <c r="AM20" s="6"/>
      <c r="AN20" s="14">
        <v>0</v>
      </c>
      <c r="AO20" s="15"/>
      <c r="AP20" s="6"/>
      <c r="AQ20" s="14">
        <v>0</v>
      </c>
      <c r="AR20" s="15"/>
      <c r="AS20" s="15">
        <f t="shared" si="0"/>
        <v>3</v>
      </c>
      <c r="AT20" s="11"/>
    </row>
    <row r="21" spans="1:46" ht="12.75">
      <c r="A21">
        <v>14</v>
      </c>
      <c r="B21" s="2" t="s">
        <v>22</v>
      </c>
      <c r="C21" s="2" t="s">
        <v>40</v>
      </c>
      <c r="D21" s="9">
        <v>1</v>
      </c>
      <c r="E21" s="11"/>
      <c r="G21" s="9">
        <v>0</v>
      </c>
      <c r="H21" s="11"/>
      <c r="J21" s="9">
        <v>0</v>
      </c>
      <c r="K21" s="11"/>
      <c r="M21" s="9">
        <v>0</v>
      </c>
      <c r="N21" s="11"/>
      <c r="P21" s="9">
        <v>0</v>
      </c>
      <c r="Q21" s="11"/>
      <c r="S21" s="9">
        <v>0</v>
      </c>
      <c r="T21" s="11"/>
      <c r="V21" s="9">
        <v>1</v>
      </c>
      <c r="W21" s="11"/>
      <c r="Y21" s="9">
        <v>0</v>
      </c>
      <c r="Z21" s="11"/>
      <c r="AB21" s="9">
        <v>2</v>
      </c>
      <c r="AC21" s="11"/>
      <c r="AE21" s="9">
        <v>2</v>
      </c>
      <c r="AF21" s="11"/>
      <c r="AH21" s="9">
        <v>0</v>
      </c>
      <c r="AI21" s="11"/>
      <c r="AK21" s="9">
        <v>1</v>
      </c>
      <c r="AL21" s="11"/>
      <c r="AN21" s="9">
        <v>3</v>
      </c>
      <c r="AO21" s="11"/>
      <c r="AQ21" s="9">
        <v>2</v>
      </c>
      <c r="AR21" s="11"/>
      <c r="AS21" s="11">
        <f t="shared" si="0"/>
        <v>12</v>
      </c>
      <c r="AT21" s="11"/>
    </row>
    <row r="22" spans="1:46" ht="12.75">
      <c r="A22">
        <v>15</v>
      </c>
      <c r="B22" s="5" t="s">
        <v>26</v>
      </c>
      <c r="C22" s="5" t="s">
        <v>41</v>
      </c>
      <c r="D22" s="14">
        <v>0</v>
      </c>
      <c r="E22" s="15"/>
      <c r="F22" s="6"/>
      <c r="G22" s="14">
        <v>2</v>
      </c>
      <c r="H22" s="15"/>
      <c r="I22" s="6"/>
      <c r="J22" s="14">
        <v>0</v>
      </c>
      <c r="K22" s="15"/>
      <c r="L22" s="6"/>
      <c r="M22" s="14">
        <v>2</v>
      </c>
      <c r="N22" s="15"/>
      <c r="O22" s="6"/>
      <c r="P22" s="14">
        <v>0</v>
      </c>
      <c r="Q22" s="15"/>
      <c r="R22" s="6"/>
      <c r="S22" s="14">
        <v>1</v>
      </c>
      <c r="T22" s="15"/>
      <c r="U22" s="6"/>
      <c r="V22" s="14">
        <v>0</v>
      </c>
      <c r="W22" s="15"/>
      <c r="X22" s="6"/>
      <c r="Y22" s="14">
        <v>0</v>
      </c>
      <c r="Z22" s="15"/>
      <c r="AA22" s="6"/>
      <c r="AB22" s="14">
        <v>0</v>
      </c>
      <c r="AC22" s="15"/>
      <c r="AD22" s="6"/>
      <c r="AE22" s="14">
        <v>0</v>
      </c>
      <c r="AF22" s="15"/>
      <c r="AG22" s="6"/>
      <c r="AH22" s="14">
        <v>0</v>
      </c>
      <c r="AI22" s="15"/>
      <c r="AJ22" s="6"/>
      <c r="AK22" s="14">
        <v>0</v>
      </c>
      <c r="AL22" s="15"/>
      <c r="AM22" s="6"/>
      <c r="AN22" s="14">
        <v>0</v>
      </c>
      <c r="AO22" s="15"/>
      <c r="AP22" s="6"/>
      <c r="AQ22" s="14">
        <v>0</v>
      </c>
      <c r="AR22" s="15"/>
      <c r="AS22" s="15">
        <v>1</v>
      </c>
      <c r="AT22" s="11"/>
    </row>
    <row r="23" spans="1:46" ht="12.75">
      <c r="A23">
        <v>16</v>
      </c>
      <c r="B23" s="2" t="s">
        <v>27</v>
      </c>
      <c r="C23" s="2" t="s">
        <v>42</v>
      </c>
      <c r="D23" s="9">
        <v>0</v>
      </c>
      <c r="E23" s="11"/>
      <c r="G23" s="9">
        <v>1</v>
      </c>
      <c r="H23" s="11"/>
      <c r="J23" s="9">
        <v>0</v>
      </c>
      <c r="K23" s="11"/>
      <c r="M23" s="9">
        <v>1</v>
      </c>
      <c r="N23" s="11"/>
      <c r="P23" s="9">
        <v>0</v>
      </c>
      <c r="Q23" s="11"/>
      <c r="S23" s="9">
        <v>0</v>
      </c>
      <c r="T23" s="11"/>
      <c r="V23" s="9">
        <v>1</v>
      </c>
      <c r="W23" s="11"/>
      <c r="Y23" s="9">
        <v>1</v>
      </c>
      <c r="Z23" s="11"/>
      <c r="AB23" s="9">
        <v>0</v>
      </c>
      <c r="AC23" s="11"/>
      <c r="AE23" s="9">
        <v>1</v>
      </c>
      <c r="AF23" s="11"/>
      <c r="AH23" s="9">
        <v>1</v>
      </c>
      <c r="AI23" s="11"/>
      <c r="AK23" s="9">
        <v>3</v>
      </c>
      <c r="AL23" s="11"/>
      <c r="AN23" s="9">
        <v>0</v>
      </c>
      <c r="AO23" s="11"/>
      <c r="AQ23" s="9">
        <v>1</v>
      </c>
      <c r="AR23" s="11"/>
      <c r="AS23" s="11">
        <f aca="true" t="shared" si="1" ref="AS23:AS43">SUM(D23:AR23)</f>
        <v>10</v>
      </c>
      <c r="AT23" s="11"/>
    </row>
    <row r="24" spans="1:46" ht="12.75">
      <c r="A24">
        <v>17</v>
      </c>
      <c r="B24" s="5" t="s">
        <v>47</v>
      </c>
      <c r="C24" s="5" t="s">
        <v>47</v>
      </c>
      <c r="D24" s="14">
        <v>0</v>
      </c>
      <c r="E24" s="15"/>
      <c r="F24" s="6"/>
      <c r="G24" s="14">
        <v>0</v>
      </c>
      <c r="H24" s="15"/>
      <c r="I24" s="6"/>
      <c r="J24" s="14">
        <v>0</v>
      </c>
      <c r="K24" s="15"/>
      <c r="L24" s="6"/>
      <c r="M24" s="14">
        <v>3</v>
      </c>
      <c r="N24" s="15"/>
      <c r="O24" s="6"/>
      <c r="P24" s="14">
        <v>1</v>
      </c>
      <c r="Q24" s="15"/>
      <c r="R24" s="6"/>
      <c r="S24" s="14">
        <v>0</v>
      </c>
      <c r="T24" s="15"/>
      <c r="U24" s="6"/>
      <c r="V24" s="14">
        <v>0</v>
      </c>
      <c r="W24" s="15"/>
      <c r="X24" s="6"/>
      <c r="Y24" s="14">
        <v>0</v>
      </c>
      <c r="Z24" s="15"/>
      <c r="AA24" s="6"/>
      <c r="AB24" s="14">
        <v>2</v>
      </c>
      <c r="AC24" s="15"/>
      <c r="AD24" s="6"/>
      <c r="AE24" s="14">
        <v>0</v>
      </c>
      <c r="AF24" s="15"/>
      <c r="AG24" s="6"/>
      <c r="AH24" s="14">
        <v>2</v>
      </c>
      <c r="AI24" s="15"/>
      <c r="AJ24" s="6"/>
      <c r="AK24" s="14">
        <v>1</v>
      </c>
      <c r="AL24" s="15"/>
      <c r="AM24" s="6"/>
      <c r="AN24" s="14">
        <v>1</v>
      </c>
      <c r="AO24" s="15"/>
      <c r="AP24" s="6"/>
      <c r="AQ24" s="14">
        <v>1</v>
      </c>
      <c r="AR24" s="15"/>
      <c r="AS24" s="15">
        <f t="shared" si="1"/>
        <v>11</v>
      </c>
      <c r="AT24" s="11"/>
    </row>
    <row r="25" spans="1:46" ht="12.75">
      <c r="A25">
        <v>18</v>
      </c>
      <c r="B25" s="2" t="s">
        <v>48</v>
      </c>
      <c r="C25" s="2" t="s">
        <v>49</v>
      </c>
      <c r="D25" s="9">
        <v>0</v>
      </c>
      <c r="E25" s="11"/>
      <c r="G25" s="9">
        <v>0</v>
      </c>
      <c r="H25" s="11"/>
      <c r="J25" s="9">
        <v>0</v>
      </c>
      <c r="K25" s="11"/>
      <c r="M25" s="9">
        <v>1</v>
      </c>
      <c r="N25" s="11"/>
      <c r="P25" s="9">
        <v>3</v>
      </c>
      <c r="Q25" s="11"/>
      <c r="S25" s="9">
        <v>0</v>
      </c>
      <c r="T25" s="11"/>
      <c r="V25" s="9">
        <v>0</v>
      </c>
      <c r="W25" s="11"/>
      <c r="Y25" s="9">
        <v>0</v>
      </c>
      <c r="Z25" s="11"/>
      <c r="AB25" s="9">
        <v>1</v>
      </c>
      <c r="AC25" s="11"/>
      <c r="AE25" s="9">
        <v>6</v>
      </c>
      <c r="AF25" s="11"/>
      <c r="AH25" s="9">
        <v>3</v>
      </c>
      <c r="AI25" s="11"/>
      <c r="AK25" s="9">
        <v>2</v>
      </c>
      <c r="AL25" s="11"/>
      <c r="AN25" s="9">
        <v>1</v>
      </c>
      <c r="AO25" s="11"/>
      <c r="AQ25" s="9">
        <v>5</v>
      </c>
      <c r="AR25" s="11"/>
      <c r="AS25" s="11">
        <f t="shared" si="1"/>
        <v>22</v>
      </c>
      <c r="AT25" s="11"/>
    </row>
    <row r="26" spans="1:46" ht="12.75">
      <c r="A26">
        <v>19</v>
      </c>
      <c r="B26" s="5" t="s">
        <v>53</v>
      </c>
      <c r="C26" s="5" t="s">
        <v>50</v>
      </c>
      <c r="D26" s="14">
        <v>0</v>
      </c>
      <c r="E26" s="15"/>
      <c r="F26" s="6"/>
      <c r="G26" s="14">
        <v>0</v>
      </c>
      <c r="H26" s="15"/>
      <c r="I26" s="6"/>
      <c r="J26" s="14">
        <v>0</v>
      </c>
      <c r="K26" s="15"/>
      <c r="L26" s="6"/>
      <c r="M26" s="14">
        <v>1</v>
      </c>
      <c r="N26" s="15"/>
      <c r="O26" s="6"/>
      <c r="P26" s="14">
        <v>0</v>
      </c>
      <c r="Q26" s="15"/>
      <c r="R26" s="6"/>
      <c r="S26" s="14">
        <v>0</v>
      </c>
      <c r="T26" s="15"/>
      <c r="U26" s="6"/>
      <c r="V26" s="14">
        <v>0</v>
      </c>
      <c r="W26" s="15"/>
      <c r="X26" s="6"/>
      <c r="Y26" s="14">
        <v>0</v>
      </c>
      <c r="Z26" s="15"/>
      <c r="AA26" s="6"/>
      <c r="AB26" s="14">
        <v>0</v>
      </c>
      <c r="AC26" s="15"/>
      <c r="AD26" s="6"/>
      <c r="AE26" s="14">
        <v>0</v>
      </c>
      <c r="AF26" s="15"/>
      <c r="AG26" s="6"/>
      <c r="AH26" s="14">
        <v>0</v>
      </c>
      <c r="AI26" s="15"/>
      <c r="AJ26" s="6"/>
      <c r="AK26" s="14">
        <v>0</v>
      </c>
      <c r="AL26" s="15"/>
      <c r="AM26" s="6"/>
      <c r="AN26" s="14">
        <v>0</v>
      </c>
      <c r="AO26" s="15"/>
      <c r="AP26" s="6"/>
      <c r="AQ26" s="14">
        <v>0</v>
      </c>
      <c r="AR26" s="15"/>
      <c r="AS26" s="15">
        <f t="shared" si="1"/>
        <v>1</v>
      </c>
      <c r="AT26" s="11"/>
    </row>
    <row r="27" spans="1:46" ht="12.75">
      <c r="A27">
        <v>20</v>
      </c>
      <c r="B27" s="2" t="s">
        <v>51</v>
      </c>
      <c r="C27" s="2" t="s">
        <v>52</v>
      </c>
      <c r="D27" s="9">
        <v>0</v>
      </c>
      <c r="E27" s="11"/>
      <c r="G27" s="9">
        <v>0</v>
      </c>
      <c r="H27" s="11"/>
      <c r="J27" s="9">
        <v>0</v>
      </c>
      <c r="K27" s="11"/>
      <c r="M27" s="9">
        <v>3</v>
      </c>
      <c r="N27" s="11"/>
      <c r="P27" s="9">
        <v>0</v>
      </c>
      <c r="Q27" s="11"/>
      <c r="S27" s="9">
        <v>0</v>
      </c>
      <c r="T27" s="11"/>
      <c r="V27" s="9">
        <v>0</v>
      </c>
      <c r="W27" s="11"/>
      <c r="Y27" s="9">
        <v>0</v>
      </c>
      <c r="Z27" s="11"/>
      <c r="AB27" s="9">
        <v>0</v>
      </c>
      <c r="AC27" s="11"/>
      <c r="AE27" s="9">
        <v>0</v>
      </c>
      <c r="AF27" s="11"/>
      <c r="AH27" s="9">
        <v>0</v>
      </c>
      <c r="AI27" s="11"/>
      <c r="AK27" s="9">
        <v>0</v>
      </c>
      <c r="AL27" s="11"/>
      <c r="AN27" s="9">
        <v>0</v>
      </c>
      <c r="AO27" s="11"/>
      <c r="AQ27" s="9">
        <v>0</v>
      </c>
      <c r="AR27" s="11"/>
      <c r="AS27" s="11">
        <f t="shared" si="1"/>
        <v>3</v>
      </c>
      <c r="AT27" s="11"/>
    </row>
    <row r="28" spans="1:46" ht="12.75">
      <c r="A28">
        <v>21</v>
      </c>
      <c r="B28" s="5" t="s">
        <v>54</v>
      </c>
      <c r="C28" s="5" t="s">
        <v>55</v>
      </c>
      <c r="D28" s="14">
        <v>0</v>
      </c>
      <c r="E28" s="15"/>
      <c r="F28" s="6"/>
      <c r="G28" s="14">
        <v>0</v>
      </c>
      <c r="H28" s="15"/>
      <c r="I28" s="6"/>
      <c r="J28" s="14">
        <v>0</v>
      </c>
      <c r="K28" s="15"/>
      <c r="L28" s="6"/>
      <c r="M28" s="14">
        <v>1</v>
      </c>
      <c r="N28" s="15"/>
      <c r="O28" s="6"/>
      <c r="P28" s="14">
        <v>0</v>
      </c>
      <c r="Q28" s="15"/>
      <c r="R28" s="6"/>
      <c r="S28" s="14">
        <v>0</v>
      </c>
      <c r="T28" s="15"/>
      <c r="U28" s="6"/>
      <c r="V28" s="14">
        <v>0</v>
      </c>
      <c r="W28" s="15"/>
      <c r="X28" s="6"/>
      <c r="Y28" s="14">
        <v>0</v>
      </c>
      <c r="Z28" s="15"/>
      <c r="AA28" s="6"/>
      <c r="AB28" s="14">
        <v>0</v>
      </c>
      <c r="AC28" s="15"/>
      <c r="AD28" s="6"/>
      <c r="AE28" s="14">
        <v>0</v>
      </c>
      <c r="AF28" s="15"/>
      <c r="AG28" s="6"/>
      <c r="AH28" s="14">
        <v>0</v>
      </c>
      <c r="AI28" s="15"/>
      <c r="AJ28" s="6"/>
      <c r="AK28" s="14">
        <v>0</v>
      </c>
      <c r="AL28" s="15"/>
      <c r="AM28" s="6"/>
      <c r="AN28" s="14">
        <v>0</v>
      </c>
      <c r="AO28" s="15"/>
      <c r="AP28" s="6"/>
      <c r="AQ28" s="14">
        <v>2</v>
      </c>
      <c r="AR28" s="15"/>
      <c r="AS28" s="15">
        <f t="shared" si="1"/>
        <v>3</v>
      </c>
      <c r="AT28" s="11"/>
    </row>
    <row r="29" spans="1:46" s="24" customFormat="1" ht="12.75">
      <c r="A29" s="24">
        <v>22</v>
      </c>
      <c r="B29" s="25" t="s">
        <v>61</v>
      </c>
      <c r="C29" s="25" t="s">
        <v>62</v>
      </c>
      <c r="D29" s="23">
        <v>0</v>
      </c>
      <c r="E29" s="26"/>
      <c r="G29" s="23">
        <v>0</v>
      </c>
      <c r="H29" s="26"/>
      <c r="J29" s="23">
        <v>0</v>
      </c>
      <c r="K29" s="26"/>
      <c r="M29" s="23">
        <v>0</v>
      </c>
      <c r="N29" s="26"/>
      <c r="P29" s="23">
        <v>0</v>
      </c>
      <c r="Q29" s="26"/>
      <c r="S29" s="23">
        <v>1</v>
      </c>
      <c r="T29" s="26"/>
      <c r="V29" s="23">
        <v>1</v>
      </c>
      <c r="W29" s="26"/>
      <c r="Y29" s="23">
        <v>1</v>
      </c>
      <c r="Z29" s="26"/>
      <c r="AB29" s="23">
        <v>0</v>
      </c>
      <c r="AC29" s="26"/>
      <c r="AE29" s="23">
        <v>0</v>
      </c>
      <c r="AF29" s="26"/>
      <c r="AH29" s="23">
        <v>0</v>
      </c>
      <c r="AI29" s="26"/>
      <c r="AK29" s="23">
        <v>0</v>
      </c>
      <c r="AL29" s="26"/>
      <c r="AN29" s="23">
        <v>2</v>
      </c>
      <c r="AO29" s="26"/>
      <c r="AQ29" s="23">
        <v>3</v>
      </c>
      <c r="AR29" s="26"/>
      <c r="AS29" s="11">
        <f t="shared" si="1"/>
        <v>8</v>
      </c>
      <c r="AT29" s="26"/>
    </row>
    <row r="30" spans="1:46" ht="12.75">
      <c r="A30">
        <v>23</v>
      </c>
      <c r="B30" s="5" t="s">
        <v>63</v>
      </c>
      <c r="C30" s="5" t="s">
        <v>64</v>
      </c>
      <c r="D30" s="14">
        <v>0</v>
      </c>
      <c r="E30" s="15"/>
      <c r="F30" s="6"/>
      <c r="G30" s="14">
        <v>0</v>
      </c>
      <c r="H30" s="15"/>
      <c r="I30" s="6"/>
      <c r="J30" s="14">
        <v>0</v>
      </c>
      <c r="K30" s="15"/>
      <c r="L30" s="6"/>
      <c r="M30" s="14">
        <v>0</v>
      </c>
      <c r="N30" s="15"/>
      <c r="O30" s="6"/>
      <c r="P30" s="14">
        <v>0</v>
      </c>
      <c r="Q30" s="15"/>
      <c r="R30" s="6"/>
      <c r="S30" s="14">
        <v>1</v>
      </c>
      <c r="T30" s="15"/>
      <c r="U30" s="6"/>
      <c r="V30" s="14">
        <v>2</v>
      </c>
      <c r="W30" s="15"/>
      <c r="X30" s="6"/>
      <c r="Y30" s="14">
        <v>6</v>
      </c>
      <c r="Z30" s="15"/>
      <c r="AA30" s="6"/>
      <c r="AB30" s="14">
        <v>0</v>
      </c>
      <c r="AC30" s="15"/>
      <c r="AD30" s="6"/>
      <c r="AE30" s="14">
        <v>1</v>
      </c>
      <c r="AF30" s="15"/>
      <c r="AG30" s="6"/>
      <c r="AH30" s="14">
        <v>1</v>
      </c>
      <c r="AI30" s="15"/>
      <c r="AJ30" s="6"/>
      <c r="AK30" s="14">
        <v>2</v>
      </c>
      <c r="AL30" s="15"/>
      <c r="AM30" s="6"/>
      <c r="AN30" s="14">
        <v>2</v>
      </c>
      <c r="AO30" s="15"/>
      <c r="AP30" s="6"/>
      <c r="AQ30" s="14">
        <v>2</v>
      </c>
      <c r="AR30" s="15"/>
      <c r="AS30" s="15">
        <f t="shared" si="1"/>
        <v>17</v>
      </c>
      <c r="AT30" s="11"/>
    </row>
    <row r="31" spans="1:46" s="24" customFormat="1" ht="12.75">
      <c r="A31" s="24">
        <v>24</v>
      </c>
      <c r="B31" s="25" t="s">
        <v>65</v>
      </c>
      <c r="C31" s="25" t="s">
        <v>66</v>
      </c>
      <c r="D31" s="23">
        <v>0</v>
      </c>
      <c r="E31" s="26"/>
      <c r="G31" s="23">
        <v>0</v>
      </c>
      <c r="H31" s="26"/>
      <c r="J31" s="23">
        <v>0</v>
      </c>
      <c r="K31" s="26"/>
      <c r="M31" s="23">
        <v>0</v>
      </c>
      <c r="N31" s="26"/>
      <c r="P31" s="23">
        <v>0</v>
      </c>
      <c r="Q31" s="26"/>
      <c r="S31" s="23">
        <v>0</v>
      </c>
      <c r="T31" s="26"/>
      <c r="V31" s="23">
        <v>0</v>
      </c>
      <c r="W31" s="26"/>
      <c r="Y31" s="23">
        <v>1</v>
      </c>
      <c r="Z31" s="26"/>
      <c r="AB31" s="23">
        <v>0</v>
      </c>
      <c r="AC31" s="26"/>
      <c r="AE31" s="23">
        <v>0</v>
      </c>
      <c r="AF31" s="26"/>
      <c r="AH31" s="23">
        <v>0</v>
      </c>
      <c r="AI31" s="26"/>
      <c r="AK31" s="23">
        <v>0</v>
      </c>
      <c r="AL31" s="26"/>
      <c r="AN31" s="23">
        <v>0</v>
      </c>
      <c r="AO31" s="26"/>
      <c r="AQ31" s="23">
        <v>0</v>
      </c>
      <c r="AR31" s="26"/>
      <c r="AS31" s="11">
        <f t="shared" si="1"/>
        <v>1</v>
      </c>
      <c r="AT31" s="26"/>
    </row>
    <row r="32" spans="1:46" ht="12.75">
      <c r="A32">
        <v>25</v>
      </c>
      <c r="B32" s="5" t="s">
        <v>67</v>
      </c>
      <c r="C32" s="5" t="s">
        <v>68</v>
      </c>
      <c r="D32" s="14">
        <v>0</v>
      </c>
      <c r="E32" s="15"/>
      <c r="F32" s="6"/>
      <c r="G32" s="14">
        <v>0</v>
      </c>
      <c r="H32" s="15"/>
      <c r="I32" s="6"/>
      <c r="J32" s="14">
        <v>0</v>
      </c>
      <c r="K32" s="15"/>
      <c r="L32" s="6"/>
      <c r="M32" s="14">
        <v>0</v>
      </c>
      <c r="N32" s="15"/>
      <c r="O32" s="6"/>
      <c r="P32" s="14">
        <v>0</v>
      </c>
      <c r="Q32" s="15"/>
      <c r="R32" s="6"/>
      <c r="S32" s="14">
        <v>0</v>
      </c>
      <c r="T32" s="15"/>
      <c r="U32" s="6"/>
      <c r="V32" s="14">
        <v>0</v>
      </c>
      <c r="W32" s="15"/>
      <c r="X32" s="6"/>
      <c r="Y32" s="14">
        <v>1</v>
      </c>
      <c r="Z32" s="15"/>
      <c r="AA32" s="6"/>
      <c r="AB32" s="14">
        <v>0</v>
      </c>
      <c r="AC32" s="15"/>
      <c r="AD32" s="6"/>
      <c r="AE32" s="14">
        <v>0</v>
      </c>
      <c r="AF32" s="15"/>
      <c r="AG32" s="6"/>
      <c r="AH32" s="14">
        <v>0</v>
      </c>
      <c r="AI32" s="15"/>
      <c r="AJ32" s="6"/>
      <c r="AK32" s="14">
        <v>0</v>
      </c>
      <c r="AL32" s="15"/>
      <c r="AM32" s="6"/>
      <c r="AN32" s="14">
        <v>0</v>
      </c>
      <c r="AO32" s="15"/>
      <c r="AP32" s="6"/>
      <c r="AQ32" s="14">
        <v>0</v>
      </c>
      <c r="AR32" s="15"/>
      <c r="AS32" s="15">
        <f t="shared" si="1"/>
        <v>1</v>
      </c>
      <c r="AT32" s="11"/>
    </row>
    <row r="33" spans="1:46" s="24" customFormat="1" ht="12.75">
      <c r="A33" s="24">
        <v>26</v>
      </c>
      <c r="B33" s="25" t="s">
        <v>69</v>
      </c>
      <c r="C33" s="25" t="s">
        <v>70</v>
      </c>
      <c r="D33" s="23">
        <v>0</v>
      </c>
      <c r="E33" s="26"/>
      <c r="G33" s="23">
        <v>0</v>
      </c>
      <c r="H33" s="26"/>
      <c r="J33" s="23">
        <v>0</v>
      </c>
      <c r="K33" s="26"/>
      <c r="M33" s="23">
        <v>0</v>
      </c>
      <c r="N33" s="26"/>
      <c r="P33" s="23">
        <v>0</v>
      </c>
      <c r="Q33" s="26"/>
      <c r="S33" s="23">
        <v>0</v>
      </c>
      <c r="T33" s="26"/>
      <c r="V33" s="23">
        <v>0</v>
      </c>
      <c r="W33" s="26"/>
      <c r="Y33" s="23">
        <v>1</v>
      </c>
      <c r="Z33" s="26"/>
      <c r="AB33" s="23">
        <v>0</v>
      </c>
      <c r="AC33" s="26"/>
      <c r="AE33" s="23">
        <v>0</v>
      </c>
      <c r="AF33" s="26"/>
      <c r="AH33" s="23">
        <v>0</v>
      </c>
      <c r="AI33" s="26"/>
      <c r="AK33" s="23">
        <v>0</v>
      </c>
      <c r="AL33" s="26"/>
      <c r="AN33" s="23">
        <v>0</v>
      </c>
      <c r="AO33" s="26"/>
      <c r="AQ33" s="23">
        <v>0</v>
      </c>
      <c r="AR33" s="26"/>
      <c r="AS33" s="11">
        <f t="shared" si="1"/>
        <v>1</v>
      </c>
      <c r="AT33" s="26"/>
    </row>
    <row r="34" spans="1:46" ht="12.75">
      <c r="A34">
        <v>27</v>
      </c>
      <c r="B34" s="5" t="s">
        <v>72</v>
      </c>
      <c r="C34" s="5" t="s">
        <v>72</v>
      </c>
      <c r="D34" s="14">
        <v>0</v>
      </c>
      <c r="E34" s="15"/>
      <c r="F34" s="6"/>
      <c r="G34" s="14">
        <v>0</v>
      </c>
      <c r="H34" s="15"/>
      <c r="I34" s="6"/>
      <c r="J34" s="14">
        <v>0</v>
      </c>
      <c r="K34" s="15"/>
      <c r="L34" s="6"/>
      <c r="M34" s="14">
        <v>0</v>
      </c>
      <c r="N34" s="15"/>
      <c r="O34" s="6"/>
      <c r="P34" s="14">
        <v>0</v>
      </c>
      <c r="Q34" s="15"/>
      <c r="R34" s="6"/>
      <c r="S34" s="14">
        <v>0</v>
      </c>
      <c r="T34" s="15"/>
      <c r="U34" s="6"/>
      <c r="V34" s="14">
        <v>0</v>
      </c>
      <c r="W34" s="15"/>
      <c r="X34" s="6"/>
      <c r="Y34" s="14">
        <v>0</v>
      </c>
      <c r="Z34" s="15"/>
      <c r="AA34" s="6"/>
      <c r="AB34" s="14">
        <v>0</v>
      </c>
      <c r="AC34" s="15"/>
      <c r="AD34" s="6"/>
      <c r="AE34" s="14">
        <v>1</v>
      </c>
      <c r="AF34" s="15"/>
      <c r="AG34" s="6"/>
      <c r="AH34" s="14">
        <v>0</v>
      </c>
      <c r="AI34" s="15"/>
      <c r="AJ34" s="6"/>
      <c r="AK34" s="14">
        <v>0</v>
      </c>
      <c r="AL34" s="15"/>
      <c r="AM34" s="6"/>
      <c r="AN34" s="14">
        <v>0</v>
      </c>
      <c r="AO34" s="15"/>
      <c r="AP34" s="6"/>
      <c r="AQ34" s="14">
        <v>0</v>
      </c>
      <c r="AR34" s="15"/>
      <c r="AS34" s="15">
        <f t="shared" si="1"/>
        <v>1</v>
      </c>
      <c r="AT34" s="11"/>
    </row>
    <row r="35" spans="1:46" s="24" customFormat="1" ht="12.75">
      <c r="A35" s="24">
        <v>28</v>
      </c>
      <c r="B35" s="25" t="s">
        <v>80</v>
      </c>
      <c r="C35" s="25" t="s">
        <v>81</v>
      </c>
      <c r="D35" s="23">
        <v>0</v>
      </c>
      <c r="E35" s="26"/>
      <c r="G35" s="23">
        <v>0</v>
      </c>
      <c r="H35" s="26"/>
      <c r="J35" s="23">
        <v>0</v>
      </c>
      <c r="K35" s="26"/>
      <c r="M35" s="23">
        <v>0</v>
      </c>
      <c r="N35" s="26"/>
      <c r="P35" s="23">
        <v>0</v>
      </c>
      <c r="Q35" s="26"/>
      <c r="S35" s="23">
        <v>0</v>
      </c>
      <c r="T35" s="26"/>
      <c r="V35" s="23">
        <v>0</v>
      </c>
      <c r="W35" s="26"/>
      <c r="Y35" s="23">
        <v>0</v>
      </c>
      <c r="Z35" s="26"/>
      <c r="AB35" s="23">
        <v>0</v>
      </c>
      <c r="AC35" s="26"/>
      <c r="AE35" s="23">
        <v>0</v>
      </c>
      <c r="AF35" s="26"/>
      <c r="AH35" s="23">
        <v>5</v>
      </c>
      <c r="AI35" s="26"/>
      <c r="AK35" s="23">
        <v>2</v>
      </c>
      <c r="AL35" s="26"/>
      <c r="AN35" s="23">
        <v>0</v>
      </c>
      <c r="AO35" s="26"/>
      <c r="AQ35" s="23">
        <v>1</v>
      </c>
      <c r="AR35" s="26"/>
      <c r="AS35" s="11">
        <f t="shared" si="1"/>
        <v>8</v>
      </c>
      <c r="AT35" s="26"/>
    </row>
    <row r="36" spans="1:46" ht="12.75">
      <c r="A36">
        <v>29</v>
      </c>
      <c r="B36" s="5" t="s">
        <v>73</v>
      </c>
      <c r="C36" s="5" t="s">
        <v>73</v>
      </c>
      <c r="D36" s="14">
        <v>0</v>
      </c>
      <c r="E36" s="15"/>
      <c r="F36" s="6"/>
      <c r="G36" s="14">
        <v>0</v>
      </c>
      <c r="H36" s="15"/>
      <c r="I36" s="6"/>
      <c r="J36" s="14">
        <v>0</v>
      </c>
      <c r="K36" s="15"/>
      <c r="L36" s="6"/>
      <c r="M36" s="14">
        <v>0</v>
      </c>
      <c r="N36" s="15"/>
      <c r="O36" s="6"/>
      <c r="P36" s="14">
        <v>0</v>
      </c>
      <c r="Q36" s="15"/>
      <c r="R36" s="6"/>
      <c r="S36" s="14">
        <v>0</v>
      </c>
      <c r="T36" s="15"/>
      <c r="U36" s="6"/>
      <c r="V36" s="14">
        <v>0</v>
      </c>
      <c r="W36" s="15"/>
      <c r="X36" s="6"/>
      <c r="Y36" s="14">
        <v>0</v>
      </c>
      <c r="Z36" s="15"/>
      <c r="AA36" s="6"/>
      <c r="AB36" s="14">
        <v>0</v>
      </c>
      <c r="AC36" s="15"/>
      <c r="AD36" s="6"/>
      <c r="AE36" s="14">
        <v>0</v>
      </c>
      <c r="AF36" s="15"/>
      <c r="AG36" s="6"/>
      <c r="AH36" s="14">
        <v>1</v>
      </c>
      <c r="AI36" s="15"/>
      <c r="AJ36" s="6"/>
      <c r="AK36" s="14">
        <v>1</v>
      </c>
      <c r="AL36" s="15"/>
      <c r="AM36" s="6"/>
      <c r="AN36" s="14">
        <v>0</v>
      </c>
      <c r="AO36" s="15"/>
      <c r="AP36" s="6"/>
      <c r="AQ36" s="14">
        <v>0</v>
      </c>
      <c r="AR36" s="15"/>
      <c r="AS36" s="15">
        <f t="shared" si="1"/>
        <v>2</v>
      </c>
      <c r="AT36" s="11"/>
    </row>
    <row r="37" spans="1:46" s="24" customFormat="1" ht="12.75">
      <c r="A37" s="24">
        <v>30</v>
      </c>
      <c r="B37" s="25" t="s">
        <v>74</v>
      </c>
      <c r="C37" s="25" t="s">
        <v>75</v>
      </c>
      <c r="D37" s="23">
        <v>0</v>
      </c>
      <c r="E37" s="26"/>
      <c r="G37" s="23">
        <v>0</v>
      </c>
      <c r="H37" s="26"/>
      <c r="J37" s="23">
        <v>0</v>
      </c>
      <c r="K37" s="26"/>
      <c r="M37" s="23">
        <v>0</v>
      </c>
      <c r="N37" s="26"/>
      <c r="P37" s="23">
        <v>0</v>
      </c>
      <c r="Q37" s="26"/>
      <c r="S37" s="23">
        <v>0</v>
      </c>
      <c r="T37" s="26"/>
      <c r="V37" s="23">
        <v>0</v>
      </c>
      <c r="W37" s="26"/>
      <c r="Y37" s="23">
        <v>0</v>
      </c>
      <c r="Z37" s="26"/>
      <c r="AB37" s="23">
        <v>0</v>
      </c>
      <c r="AC37" s="26"/>
      <c r="AE37" s="23">
        <v>0</v>
      </c>
      <c r="AF37" s="26"/>
      <c r="AH37" s="23">
        <v>0</v>
      </c>
      <c r="AI37" s="26"/>
      <c r="AK37" s="23">
        <v>1</v>
      </c>
      <c r="AL37" s="26"/>
      <c r="AN37" s="23">
        <v>2</v>
      </c>
      <c r="AO37" s="26"/>
      <c r="AQ37" s="23">
        <v>0</v>
      </c>
      <c r="AR37" s="26"/>
      <c r="AS37" s="11">
        <f t="shared" si="1"/>
        <v>3</v>
      </c>
      <c r="AT37" s="26"/>
    </row>
    <row r="38" spans="1:46" ht="12.75">
      <c r="A38">
        <v>31</v>
      </c>
      <c r="B38" s="5" t="s">
        <v>76</v>
      </c>
      <c r="C38" s="5" t="s">
        <v>76</v>
      </c>
      <c r="D38" s="14">
        <v>0</v>
      </c>
      <c r="E38" s="15"/>
      <c r="F38" s="6"/>
      <c r="G38" s="14">
        <v>0</v>
      </c>
      <c r="H38" s="15"/>
      <c r="I38" s="6"/>
      <c r="J38" s="14">
        <v>0</v>
      </c>
      <c r="K38" s="15"/>
      <c r="L38" s="6"/>
      <c r="M38" s="14">
        <v>0</v>
      </c>
      <c r="N38" s="15"/>
      <c r="O38" s="6"/>
      <c r="P38" s="14">
        <v>0</v>
      </c>
      <c r="Q38" s="15"/>
      <c r="R38" s="6"/>
      <c r="S38" s="14">
        <v>0</v>
      </c>
      <c r="T38" s="15"/>
      <c r="U38" s="6"/>
      <c r="V38" s="14">
        <v>0</v>
      </c>
      <c r="W38" s="15"/>
      <c r="X38" s="6"/>
      <c r="Y38" s="14">
        <v>0</v>
      </c>
      <c r="Z38" s="15"/>
      <c r="AA38" s="6"/>
      <c r="AB38" s="14">
        <v>0</v>
      </c>
      <c r="AC38" s="15"/>
      <c r="AD38" s="6"/>
      <c r="AE38" s="14">
        <v>0</v>
      </c>
      <c r="AF38" s="15"/>
      <c r="AG38" s="6"/>
      <c r="AH38" s="14">
        <v>0</v>
      </c>
      <c r="AI38" s="15"/>
      <c r="AJ38" s="6"/>
      <c r="AK38" s="14">
        <v>1</v>
      </c>
      <c r="AL38" s="15"/>
      <c r="AM38" s="6"/>
      <c r="AN38" s="14">
        <v>0</v>
      </c>
      <c r="AO38" s="15"/>
      <c r="AP38" s="6"/>
      <c r="AQ38" s="14">
        <v>0</v>
      </c>
      <c r="AR38" s="15"/>
      <c r="AS38" s="15">
        <f t="shared" si="1"/>
        <v>1</v>
      </c>
      <c r="AT38" s="11"/>
    </row>
    <row r="39" spans="1:46" s="24" customFormat="1" ht="12.75">
      <c r="A39" s="24">
        <v>32</v>
      </c>
      <c r="B39" s="25" t="s">
        <v>77</v>
      </c>
      <c r="C39" s="25" t="s">
        <v>77</v>
      </c>
      <c r="D39" s="23">
        <v>0</v>
      </c>
      <c r="E39" s="26"/>
      <c r="G39" s="23">
        <v>0</v>
      </c>
      <c r="H39" s="26"/>
      <c r="J39" s="23">
        <v>0</v>
      </c>
      <c r="K39" s="26"/>
      <c r="M39" s="23">
        <v>0</v>
      </c>
      <c r="N39" s="26"/>
      <c r="P39" s="23">
        <v>0</v>
      </c>
      <c r="Q39" s="26"/>
      <c r="S39" s="23">
        <v>0</v>
      </c>
      <c r="T39" s="26"/>
      <c r="V39" s="23">
        <v>0</v>
      </c>
      <c r="W39" s="26"/>
      <c r="Y39" s="23">
        <v>0</v>
      </c>
      <c r="Z39" s="26"/>
      <c r="AB39" s="23">
        <v>0</v>
      </c>
      <c r="AC39" s="26"/>
      <c r="AE39" s="23">
        <v>0</v>
      </c>
      <c r="AF39" s="26"/>
      <c r="AH39" s="23">
        <v>0</v>
      </c>
      <c r="AI39" s="26"/>
      <c r="AK39" s="23">
        <v>1</v>
      </c>
      <c r="AL39" s="26"/>
      <c r="AN39" s="23">
        <v>1</v>
      </c>
      <c r="AO39" s="26"/>
      <c r="AQ39" s="23">
        <v>0</v>
      </c>
      <c r="AR39" s="26"/>
      <c r="AS39" s="11">
        <f t="shared" si="1"/>
        <v>2</v>
      </c>
      <c r="AT39" s="26"/>
    </row>
    <row r="40" spans="1:46" ht="12.75">
      <c r="A40">
        <v>33</v>
      </c>
      <c r="B40" s="5" t="s">
        <v>78</v>
      </c>
      <c r="C40" s="5" t="s">
        <v>79</v>
      </c>
      <c r="D40" s="14">
        <v>0</v>
      </c>
      <c r="E40" s="15"/>
      <c r="F40" s="6"/>
      <c r="G40" s="14">
        <v>0</v>
      </c>
      <c r="H40" s="15"/>
      <c r="I40" s="6"/>
      <c r="J40" s="14">
        <v>0</v>
      </c>
      <c r="K40" s="15"/>
      <c r="L40" s="6"/>
      <c r="M40" s="14">
        <v>0</v>
      </c>
      <c r="N40" s="15"/>
      <c r="O40" s="6"/>
      <c r="P40" s="14">
        <v>0</v>
      </c>
      <c r="Q40" s="15"/>
      <c r="R40" s="6"/>
      <c r="S40" s="14">
        <v>0</v>
      </c>
      <c r="T40" s="15"/>
      <c r="U40" s="6"/>
      <c r="V40" s="14">
        <v>0</v>
      </c>
      <c r="W40" s="15"/>
      <c r="X40" s="6"/>
      <c r="Y40" s="14">
        <v>0</v>
      </c>
      <c r="Z40" s="15"/>
      <c r="AA40" s="6"/>
      <c r="AB40" s="14">
        <v>0</v>
      </c>
      <c r="AC40" s="15"/>
      <c r="AD40" s="6"/>
      <c r="AE40" s="14">
        <v>0</v>
      </c>
      <c r="AF40" s="15"/>
      <c r="AG40" s="6"/>
      <c r="AH40" s="14">
        <v>0</v>
      </c>
      <c r="AI40" s="15"/>
      <c r="AJ40" s="6"/>
      <c r="AK40" s="14">
        <v>1</v>
      </c>
      <c r="AL40" s="15"/>
      <c r="AM40" s="6"/>
      <c r="AN40" s="14">
        <v>1</v>
      </c>
      <c r="AO40" s="15"/>
      <c r="AP40" s="6"/>
      <c r="AQ40" s="14">
        <v>1</v>
      </c>
      <c r="AR40" s="15"/>
      <c r="AS40" s="15">
        <f t="shared" si="1"/>
        <v>3</v>
      </c>
      <c r="AT40" s="11"/>
    </row>
    <row r="41" spans="1:46" s="24" customFormat="1" ht="12.75">
      <c r="A41" s="24">
        <v>34</v>
      </c>
      <c r="B41" s="25" t="s">
        <v>82</v>
      </c>
      <c r="C41" s="25" t="s">
        <v>82</v>
      </c>
      <c r="D41" s="23">
        <v>0</v>
      </c>
      <c r="E41" s="26"/>
      <c r="G41" s="23">
        <v>0</v>
      </c>
      <c r="H41" s="26"/>
      <c r="J41" s="23">
        <v>0</v>
      </c>
      <c r="K41" s="26"/>
      <c r="M41" s="23">
        <v>0</v>
      </c>
      <c r="N41" s="26"/>
      <c r="P41" s="23">
        <v>0</v>
      </c>
      <c r="Q41" s="26"/>
      <c r="S41" s="23">
        <v>0</v>
      </c>
      <c r="T41" s="26"/>
      <c r="V41" s="23">
        <v>0</v>
      </c>
      <c r="W41" s="26"/>
      <c r="Y41" s="23">
        <v>0</v>
      </c>
      <c r="Z41" s="26"/>
      <c r="AB41" s="23">
        <v>0</v>
      </c>
      <c r="AC41" s="26"/>
      <c r="AE41" s="23">
        <v>0</v>
      </c>
      <c r="AF41" s="26"/>
      <c r="AH41" s="23">
        <v>0</v>
      </c>
      <c r="AI41" s="26"/>
      <c r="AK41" s="23">
        <v>0</v>
      </c>
      <c r="AL41" s="26"/>
      <c r="AN41" s="23">
        <v>3</v>
      </c>
      <c r="AO41" s="26"/>
      <c r="AQ41" s="23">
        <v>2</v>
      </c>
      <c r="AR41" s="26"/>
      <c r="AS41" s="11">
        <f t="shared" si="1"/>
        <v>5</v>
      </c>
      <c r="AT41" s="26"/>
    </row>
    <row r="42" spans="1:46" ht="12.75">
      <c r="A42" s="24">
        <v>35</v>
      </c>
      <c r="B42" s="5" t="s">
        <v>84</v>
      </c>
      <c r="C42" s="5" t="s">
        <v>83</v>
      </c>
      <c r="D42" s="14">
        <v>0</v>
      </c>
      <c r="E42" s="15"/>
      <c r="F42" s="6"/>
      <c r="G42" s="14">
        <v>0</v>
      </c>
      <c r="H42" s="15"/>
      <c r="I42" s="6"/>
      <c r="J42" s="14">
        <v>0</v>
      </c>
      <c r="K42" s="15"/>
      <c r="L42" s="6"/>
      <c r="M42" s="14">
        <v>0</v>
      </c>
      <c r="N42" s="15"/>
      <c r="O42" s="6"/>
      <c r="P42" s="14">
        <v>0</v>
      </c>
      <c r="Q42" s="15"/>
      <c r="R42" s="6"/>
      <c r="S42" s="14">
        <v>0</v>
      </c>
      <c r="T42" s="15"/>
      <c r="U42" s="6"/>
      <c r="V42" s="14">
        <v>0</v>
      </c>
      <c r="W42" s="15"/>
      <c r="X42" s="6"/>
      <c r="Y42" s="14">
        <v>0</v>
      </c>
      <c r="Z42" s="15"/>
      <c r="AA42" s="6"/>
      <c r="AB42" s="14">
        <v>0</v>
      </c>
      <c r="AC42" s="15"/>
      <c r="AD42" s="6"/>
      <c r="AE42" s="14">
        <v>0</v>
      </c>
      <c r="AF42" s="15"/>
      <c r="AG42" s="6"/>
      <c r="AH42" s="14">
        <v>0</v>
      </c>
      <c r="AI42" s="15"/>
      <c r="AJ42" s="6"/>
      <c r="AK42" s="14">
        <v>0</v>
      </c>
      <c r="AL42" s="15"/>
      <c r="AM42" s="6"/>
      <c r="AN42" s="14">
        <v>0</v>
      </c>
      <c r="AO42" s="15"/>
      <c r="AP42" s="6"/>
      <c r="AQ42" s="14">
        <v>1</v>
      </c>
      <c r="AR42" s="15"/>
      <c r="AS42" s="15">
        <f t="shared" si="1"/>
        <v>1</v>
      </c>
      <c r="AT42" s="11"/>
    </row>
    <row r="43" spans="1:46" s="24" customFormat="1" ht="12.75">
      <c r="A43" s="24">
        <v>36</v>
      </c>
      <c r="B43" s="25" t="s">
        <v>85</v>
      </c>
      <c r="C43" s="25" t="s">
        <v>86</v>
      </c>
      <c r="D43" s="23">
        <v>0</v>
      </c>
      <c r="E43" s="26"/>
      <c r="G43" s="23">
        <v>0</v>
      </c>
      <c r="H43" s="26"/>
      <c r="J43" s="23">
        <v>0</v>
      </c>
      <c r="K43" s="26"/>
      <c r="M43" s="23">
        <v>0</v>
      </c>
      <c r="N43" s="26"/>
      <c r="P43" s="23">
        <v>0</v>
      </c>
      <c r="Q43" s="26"/>
      <c r="S43" s="23">
        <v>0</v>
      </c>
      <c r="T43" s="26"/>
      <c r="V43" s="23">
        <v>0</v>
      </c>
      <c r="W43" s="26"/>
      <c r="Y43" s="23">
        <v>0</v>
      </c>
      <c r="Z43" s="26"/>
      <c r="AB43" s="23">
        <v>0</v>
      </c>
      <c r="AC43" s="26"/>
      <c r="AE43" s="23">
        <v>0</v>
      </c>
      <c r="AF43" s="26"/>
      <c r="AH43" s="23">
        <v>0</v>
      </c>
      <c r="AI43" s="26"/>
      <c r="AK43" s="23">
        <v>0</v>
      </c>
      <c r="AL43" s="26"/>
      <c r="AN43" s="23">
        <v>0</v>
      </c>
      <c r="AO43" s="26"/>
      <c r="AQ43" s="23">
        <v>1</v>
      </c>
      <c r="AR43" s="26"/>
      <c r="AS43" s="11">
        <f t="shared" si="1"/>
        <v>1</v>
      </c>
      <c r="AT43" s="26"/>
    </row>
    <row r="44" spans="4:46" ht="12.75">
      <c r="D44" s="9"/>
      <c r="E44" s="11"/>
      <c r="G44" s="9"/>
      <c r="H44" s="11"/>
      <c r="J44" s="9"/>
      <c r="K44" s="11"/>
      <c r="M44" s="9"/>
      <c r="N44" s="11"/>
      <c r="P44" s="9"/>
      <c r="Q44" s="11"/>
      <c r="S44" s="9"/>
      <c r="T44" s="11"/>
      <c r="V44" s="9"/>
      <c r="W44" s="11"/>
      <c r="Y44" s="9"/>
      <c r="Z44" s="11"/>
      <c r="AB44" s="9"/>
      <c r="AC44" s="11"/>
      <c r="AE44" s="9"/>
      <c r="AF44" s="11"/>
      <c r="AH44" s="9"/>
      <c r="AI44" s="11"/>
      <c r="AK44" s="9"/>
      <c r="AL44" s="11"/>
      <c r="AN44" s="9"/>
      <c r="AO44" s="11"/>
      <c r="AQ44" s="9"/>
      <c r="AR44" s="11"/>
      <c r="AS44" s="11"/>
      <c r="AT44" s="11"/>
    </row>
    <row r="45" spans="2:46" ht="12.75">
      <c r="B45" s="2" t="s">
        <v>71</v>
      </c>
      <c r="D45" s="9">
        <v>11</v>
      </c>
      <c r="E45" s="11"/>
      <c r="G45" s="9">
        <v>13</v>
      </c>
      <c r="H45" s="11"/>
      <c r="J45" s="9">
        <v>8</v>
      </c>
      <c r="K45" s="11"/>
      <c r="M45" s="9">
        <v>14</v>
      </c>
      <c r="N45" s="11"/>
      <c r="P45" s="9">
        <v>9</v>
      </c>
      <c r="Q45" s="11"/>
      <c r="S45" s="9">
        <v>10</v>
      </c>
      <c r="T45" s="11"/>
      <c r="V45" s="9">
        <v>13</v>
      </c>
      <c r="W45" s="11"/>
      <c r="Y45" s="9">
        <v>14</v>
      </c>
      <c r="Z45" s="11"/>
      <c r="AB45" s="9">
        <v>9</v>
      </c>
      <c r="AC45" s="11"/>
      <c r="AE45" s="9">
        <v>14</v>
      </c>
      <c r="AF45" s="11"/>
      <c r="AH45" s="9">
        <v>11</v>
      </c>
      <c r="AI45" s="11"/>
      <c r="AK45" s="9">
        <v>19</v>
      </c>
      <c r="AL45" s="11"/>
      <c r="AN45" s="9">
        <v>17</v>
      </c>
      <c r="AO45" s="11"/>
      <c r="AQ45" s="9">
        <v>21</v>
      </c>
      <c r="AR45" s="11"/>
      <c r="AS45" s="11">
        <v>36</v>
      </c>
      <c r="AT45" s="11"/>
    </row>
    <row r="46" spans="4:46" ht="12.75">
      <c r="D46" s="9"/>
      <c r="E46" s="11"/>
      <c r="G46" s="9"/>
      <c r="H46" s="11"/>
      <c r="J46" s="9"/>
      <c r="K46" s="11"/>
      <c r="M46" s="9"/>
      <c r="N46" s="11"/>
      <c r="P46" s="9"/>
      <c r="Q46" s="11"/>
      <c r="S46" s="9"/>
      <c r="T46" s="11"/>
      <c r="V46" s="9"/>
      <c r="W46" s="11"/>
      <c r="Y46" s="9"/>
      <c r="Z46" s="11"/>
      <c r="AB46" s="9"/>
      <c r="AC46" s="11"/>
      <c r="AE46" s="9"/>
      <c r="AF46" s="11"/>
      <c r="AH46" s="9"/>
      <c r="AI46" s="11"/>
      <c r="AK46" s="9"/>
      <c r="AL46" s="11"/>
      <c r="AN46" s="9"/>
      <c r="AO46" s="11"/>
      <c r="AQ46" s="9"/>
      <c r="AR46" s="11"/>
      <c r="AS46" s="11"/>
      <c r="AT46" s="11"/>
    </row>
    <row r="47" spans="2:46" ht="12.75">
      <c r="B47" s="2" t="s">
        <v>14</v>
      </c>
      <c r="C47" s="2" t="s">
        <v>14</v>
      </c>
      <c r="D47" s="16" t="s">
        <v>21</v>
      </c>
      <c r="E47" s="17"/>
      <c r="F47" s="1"/>
      <c r="G47" s="9">
        <v>5</v>
      </c>
      <c r="H47" s="10">
        <f>G47/G5</f>
        <v>0.1111111111111111</v>
      </c>
      <c r="I47" s="1"/>
      <c r="J47" s="9">
        <v>7</v>
      </c>
      <c r="K47" s="10">
        <f>J47/$J$5</f>
        <v>0.21875</v>
      </c>
      <c r="L47" s="1"/>
      <c r="M47" s="9">
        <v>7</v>
      </c>
      <c r="N47" s="10">
        <f>M47/$M$5</f>
        <v>0.11666666666666667</v>
      </c>
      <c r="O47" s="1"/>
      <c r="P47" s="9">
        <v>13</v>
      </c>
      <c r="Q47" s="10">
        <f>P47/$P$5</f>
        <v>0.30952380952380953</v>
      </c>
      <c r="R47" s="1"/>
      <c r="S47" s="9">
        <v>4</v>
      </c>
      <c r="T47" s="10">
        <f>S47/$S$5</f>
        <v>0.14285714285714285</v>
      </c>
      <c r="U47" s="1"/>
      <c r="V47" s="9">
        <v>5</v>
      </c>
      <c r="W47" s="10">
        <f>V47/$V$5</f>
        <v>0.10638297872340426</v>
      </c>
      <c r="X47" s="1"/>
      <c r="Y47" s="9">
        <v>16</v>
      </c>
      <c r="Z47" s="10">
        <f>Y47/$Y$5</f>
        <v>0.2222222222222222</v>
      </c>
      <c r="AA47" s="1"/>
      <c r="AB47" s="9">
        <v>7</v>
      </c>
      <c r="AC47" s="10">
        <f>AB47/AB5</f>
        <v>0.1891891891891892</v>
      </c>
      <c r="AD47" s="1"/>
      <c r="AE47" s="9">
        <v>13</v>
      </c>
      <c r="AF47" s="10">
        <f>AE47/AE5</f>
        <v>0.17105263157894737</v>
      </c>
      <c r="AG47" s="1"/>
      <c r="AH47" s="9">
        <v>14</v>
      </c>
      <c r="AI47" s="10">
        <f>AH47/AH5</f>
        <v>0.2692307692307692</v>
      </c>
      <c r="AJ47" s="1"/>
      <c r="AK47" s="9">
        <v>16</v>
      </c>
      <c r="AL47" s="10">
        <f>AK47/AK5</f>
        <v>0.18823529411764706</v>
      </c>
      <c r="AM47" s="1"/>
      <c r="AN47" s="9">
        <v>21</v>
      </c>
      <c r="AO47" s="10">
        <f>AN47/AN5</f>
        <v>0.2876712328767123</v>
      </c>
      <c r="AP47" s="1"/>
      <c r="AQ47" s="9">
        <v>26</v>
      </c>
      <c r="AR47" s="17"/>
      <c r="AS47" s="11">
        <f>G47+J47+M47+P47+S47+V47+Y47+AB47+AE47+AH47+AK47+AN47+AQ47</f>
        <v>154</v>
      </c>
      <c r="AT47" s="10">
        <f>AS47/$AS$5</f>
        <v>0.2010443864229765</v>
      </c>
    </row>
    <row r="48" spans="2:46" ht="12.75">
      <c r="B48" s="2" t="s">
        <v>15</v>
      </c>
      <c r="C48" s="2" t="s">
        <v>43</v>
      </c>
      <c r="D48" s="9">
        <v>19</v>
      </c>
      <c r="E48" s="10">
        <f>D48/D5</f>
        <v>0.7037037037037037</v>
      </c>
      <c r="G48" s="9">
        <v>17</v>
      </c>
      <c r="H48" s="10">
        <f>G48/G5</f>
        <v>0.37777777777777777</v>
      </c>
      <c r="J48" s="9">
        <v>8</v>
      </c>
      <c r="K48" s="10">
        <f>J48/$J$5</f>
        <v>0.25</v>
      </c>
      <c r="M48" s="9">
        <v>19</v>
      </c>
      <c r="N48" s="10">
        <f>M48/$M$5</f>
        <v>0.31666666666666665</v>
      </c>
      <c r="P48" s="9">
        <v>9</v>
      </c>
      <c r="Q48" s="10">
        <f>P48/$P$5</f>
        <v>0.21428571428571427</v>
      </c>
      <c r="S48" s="9">
        <v>12</v>
      </c>
      <c r="T48" s="10">
        <f>S48/$S$5</f>
        <v>0.42857142857142855</v>
      </c>
      <c r="V48" s="9">
        <v>13</v>
      </c>
      <c r="W48" s="10">
        <f>V48/$V$5</f>
        <v>0.2765957446808511</v>
      </c>
      <c r="Y48" s="9">
        <v>20</v>
      </c>
      <c r="Z48" s="10">
        <f>Y48/$Y$5</f>
        <v>0.2777777777777778</v>
      </c>
      <c r="AB48" s="9">
        <v>20</v>
      </c>
      <c r="AC48" s="10">
        <f>AB48/AB5</f>
        <v>0.5405405405405406</v>
      </c>
      <c r="AE48" s="9">
        <v>17</v>
      </c>
      <c r="AF48" s="10">
        <f>AE48/AE5</f>
        <v>0.2236842105263158</v>
      </c>
      <c r="AH48" s="9">
        <v>22</v>
      </c>
      <c r="AI48" s="10">
        <f>AH48/AH5</f>
        <v>0.4230769230769231</v>
      </c>
      <c r="AK48" s="9">
        <v>20</v>
      </c>
      <c r="AL48" s="10">
        <f>AK48/AK5</f>
        <v>0.23529411764705882</v>
      </c>
      <c r="AN48" s="9">
        <v>18</v>
      </c>
      <c r="AO48" s="10">
        <f>AN48/AN5</f>
        <v>0.2465753424657534</v>
      </c>
      <c r="AQ48" s="9">
        <v>8</v>
      </c>
      <c r="AR48" s="11"/>
      <c r="AS48" s="11">
        <f>G48+J48+M48+P48+S48+V48+Y48+AB48+AE48+AH48+AK48+D48+AN48+AQ48</f>
        <v>222</v>
      </c>
      <c r="AT48" s="10">
        <f>AS48/$AS$5</f>
        <v>0.2898172323759791</v>
      </c>
    </row>
    <row r="49" spans="2:46" ht="12.75">
      <c r="B49" s="2" t="s">
        <v>87</v>
      </c>
      <c r="C49" s="2" t="s">
        <v>88</v>
      </c>
      <c r="D49" s="16" t="s">
        <v>21</v>
      </c>
      <c r="E49" s="10"/>
      <c r="G49" s="16" t="s">
        <v>21</v>
      </c>
      <c r="H49" s="10"/>
      <c r="J49" s="16" t="s">
        <v>21</v>
      </c>
      <c r="K49" s="10"/>
      <c r="M49" s="16" t="s">
        <v>21</v>
      </c>
      <c r="N49" s="10"/>
      <c r="P49" s="16" t="s">
        <v>21</v>
      </c>
      <c r="Q49" s="10"/>
      <c r="S49" s="16" t="s">
        <v>21</v>
      </c>
      <c r="T49" s="10"/>
      <c r="V49" s="16" t="s">
        <v>21</v>
      </c>
      <c r="W49" s="10"/>
      <c r="Y49" s="16" t="s">
        <v>21</v>
      </c>
      <c r="Z49" s="10"/>
      <c r="AB49" s="16" t="s">
        <v>21</v>
      </c>
      <c r="AC49" s="10"/>
      <c r="AE49" s="16" t="s">
        <v>21</v>
      </c>
      <c r="AF49" s="10"/>
      <c r="AH49" s="16" t="s">
        <v>21</v>
      </c>
      <c r="AI49" s="10"/>
      <c r="AK49" s="16" t="s">
        <v>21</v>
      </c>
      <c r="AL49" s="10"/>
      <c r="AN49" s="16" t="s">
        <v>21</v>
      </c>
      <c r="AO49" s="10"/>
      <c r="AQ49" s="9">
        <v>2</v>
      </c>
      <c r="AR49" s="11"/>
      <c r="AS49" s="11">
        <f>AQ49</f>
        <v>2</v>
      </c>
      <c r="AT49" s="10">
        <f>AS49/$AS$5</f>
        <v>0.0026109660574412533</v>
      </c>
    </row>
    <row r="50" spans="2:46" ht="12.75">
      <c r="B50" s="2" t="s">
        <v>57</v>
      </c>
      <c r="C50" s="2" t="s">
        <v>58</v>
      </c>
      <c r="D50" s="9">
        <v>8</v>
      </c>
      <c r="E50" s="10">
        <f>D50/D5</f>
        <v>0.2962962962962963</v>
      </c>
      <c r="G50" s="9">
        <v>23</v>
      </c>
      <c r="H50" s="10">
        <f>G50/G5</f>
        <v>0.5111111111111111</v>
      </c>
      <c r="J50" s="9">
        <v>17</v>
      </c>
      <c r="K50" s="10">
        <f>J50/$J$5</f>
        <v>0.53125</v>
      </c>
      <c r="M50" s="9">
        <v>34</v>
      </c>
      <c r="N50" s="10">
        <f>M50/$M$5</f>
        <v>0.5666666666666667</v>
      </c>
      <c r="P50" s="9">
        <v>12</v>
      </c>
      <c r="Q50" s="10">
        <f>P50/$P$5</f>
        <v>0.2857142857142857</v>
      </c>
      <c r="S50" s="9">
        <v>12</v>
      </c>
      <c r="T50" s="10">
        <f>S50/$S$5</f>
        <v>0.42857142857142855</v>
      </c>
      <c r="V50" s="9">
        <v>13</v>
      </c>
      <c r="W50" s="10">
        <f>V50/$V$5</f>
        <v>0.2765957446808511</v>
      </c>
      <c r="Y50" s="9">
        <v>16</v>
      </c>
      <c r="Z50" s="10">
        <f>Y50/$Y$5</f>
        <v>0.2222222222222222</v>
      </c>
      <c r="AB50" s="9">
        <v>10</v>
      </c>
      <c r="AC50" s="10">
        <f>AB50/AB5</f>
        <v>0.2702702702702703</v>
      </c>
      <c r="AE50" s="9">
        <v>17</v>
      </c>
      <c r="AF50" s="10">
        <f>AE50/AE5</f>
        <v>0.2236842105263158</v>
      </c>
      <c r="AH50" s="9">
        <v>16</v>
      </c>
      <c r="AI50" s="10">
        <f>AH50/AH5</f>
        <v>0.3076923076923077</v>
      </c>
      <c r="AK50" s="9">
        <v>18</v>
      </c>
      <c r="AL50" s="10">
        <f>AK50/AK5</f>
        <v>0.21176470588235294</v>
      </c>
      <c r="AN50" s="9">
        <v>34</v>
      </c>
      <c r="AO50" s="10">
        <f>AN50/AN5</f>
        <v>0.4657534246575342</v>
      </c>
      <c r="AQ50" s="9">
        <v>13</v>
      </c>
      <c r="AR50" s="11"/>
      <c r="AS50" s="11">
        <f>G50+J50+M50+P50+S50+V50+Y50+AB50+AE50+AH50+AK50+D50+AN50+AQ50</f>
        <v>243</v>
      </c>
      <c r="AT50" s="10">
        <f>AS50/$AS$5</f>
        <v>0.31723237597911225</v>
      </c>
    </row>
    <row r="51" spans="2:46" ht="12.75">
      <c r="B51" s="2" t="s">
        <v>60</v>
      </c>
      <c r="C51" s="2" t="s">
        <v>59</v>
      </c>
      <c r="D51" s="16" t="s">
        <v>21</v>
      </c>
      <c r="E51" s="10"/>
      <c r="G51" s="16" t="s">
        <v>21</v>
      </c>
      <c r="H51" s="10"/>
      <c r="J51" s="16" t="s">
        <v>21</v>
      </c>
      <c r="K51" s="10"/>
      <c r="M51" s="16" t="s">
        <v>56</v>
      </c>
      <c r="N51" s="11"/>
      <c r="P51" s="9">
        <v>8</v>
      </c>
      <c r="Q51" s="10">
        <f>P51/$P$5</f>
        <v>0.19047619047619047</v>
      </c>
      <c r="S51" s="16" t="s">
        <v>21</v>
      </c>
      <c r="T51" s="10"/>
      <c r="V51" s="16">
        <v>16</v>
      </c>
      <c r="W51" s="10">
        <f>V51/$V$5</f>
        <v>0.3404255319148936</v>
      </c>
      <c r="Y51" s="9">
        <v>20</v>
      </c>
      <c r="Z51" s="10">
        <f>Y51/$Y$5</f>
        <v>0.2777777777777778</v>
      </c>
      <c r="AB51" s="16" t="s">
        <v>21</v>
      </c>
      <c r="AC51" s="10"/>
      <c r="AE51" s="16">
        <v>29</v>
      </c>
      <c r="AF51" s="10">
        <f>AE51/AE5</f>
        <v>0.3815789473684211</v>
      </c>
      <c r="AH51" s="31" t="s">
        <v>21</v>
      </c>
      <c r="AI51" s="10"/>
      <c r="AK51" s="9">
        <v>31</v>
      </c>
      <c r="AL51" s="10">
        <f>AK51/AK5</f>
        <v>0.36470588235294116</v>
      </c>
      <c r="AN51" s="9" t="s">
        <v>21</v>
      </c>
      <c r="AO51" s="10"/>
      <c r="AQ51" s="9">
        <v>40</v>
      </c>
      <c r="AR51" s="11"/>
      <c r="AS51" s="11">
        <f>V51+Y51+AE51+AK51+P51+AQ51</f>
        <v>144</v>
      </c>
      <c r="AT51" s="10">
        <f>AS51/$AS$5</f>
        <v>0.18798955613577023</v>
      </c>
    </row>
    <row r="52" spans="4:46" ht="12.75">
      <c r="D52" s="9"/>
      <c r="E52" s="11"/>
      <c r="G52" s="9"/>
      <c r="H52" s="11"/>
      <c r="J52" s="9"/>
      <c r="K52" s="11"/>
      <c r="M52" s="9"/>
      <c r="N52" s="11"/>
      <c r="P52" s="9"/>
      <c r="Q52" s="11"/>
      <c r="S52" s="9"/>
      <c r="T52" s="11"/>
      <c r="V52" s="9"/>
      <c r="W52" s="11"/>
      <c r="Y52" s="9"/>
      <c r="Z52" s="11"/>
      <c r="AB52" s="9"/>
      <c r="AC52" s="11"/>
      <c r="AE52" s="9"/>
      <c r="AF52" s="10"/>
      <c r="AH52" s="30"/>
      <c r="AI52" s="10"/>
      <c r="AK52" s="9"/>
      <c r="AL52" s="10"/>
      <c r="AN52" s="9"/>
      <c r="AO52" s="10"/>
      <c r="AQ52" s="9"/>
      <c r="AR52" s="11"/>
      <c r="AS52" s="11"/>
      <c r="AT52" s="10"/>
    </row>
    <row r="53" spans="2:46" ht="12.75">
      <c r="B53" s="2" t="s">
        <v>16</v>
      </c>
      <c r="C53" s="2" t="s">
        <v>44</v>
      </c>
      <c r="D53" s="9">
        <v>24</v>
      </c>
      <c r="E53" s="11"/>
      <c r="G53" s="9">
        <v>40</v>
      </c>
      <c r="H53" s="10">
        <f>G53/$G$5</f>
        <v>0.8888888888888888</v>
      </c>
      <c r="J53" s="9">
        <v>28</v>
      </c>
      <c r="K53" s="10">
        <f>J53/$J$5</f>
        <v>0.875</v>
      </c>
      <c r="M53" s="9">
        <v>55</v>
      </c>
      <c r="N53" s="10">
        <f>M53/$M$5</f>
        <v>0.9166666666666666</v>
      </c>
      <c r="P53" s="9">
        <v>39</v>
      </c>
      <c r="Q53" s="10">
        <f>P53/P5</f>
        <v>0.9285714285714286</v>
      </c>
      <c r="S53" s="9">
        <v>28</v>
      </c>
      <c r="T53" s="10">
        <f>S53/S5</f>
        <v>1</v>
      </c>
      <c r="V53" s="9">
        <v>43</v>
      </c>
      <c r="W53" s="10">
        <f>V53/V5</f>
        <v>0.9148936170212766</v>
      </c>
      <c r="Y53" s="9">
        <v>64</v>
      </c>
      <c r="Z53" s="10">
        <f>Y53/$Y$5</f>
        <v>0.8888888888888888</v>
      </c>
      <c r="AB53" s="9">
        <v>36</v>
      </c>
      <c r="AC53" s="10">
        <f>AB53/AB5</f>
        <v>0.972972972972973</v>
      </c>
      <c r="AE53" s="9">
        <f>76-AE54-AE55</f>
        <v>68</v>
      </c>
      <c r="AF53" s="10">
        <f>AE53/AE5</f>
        <v>0.8947368421052632</v>
      </c>
      <c r="AH53" s="9">
        <f>AH5-AH54-AH55</f>
        <v>48</v>
      </c>
      <c r="AI53" s="10">
        <f>AH53/AH5</f>
        <v>0.9230769230769231</v>
      </c>
      <c r="AK53" s="9">
        <f>AK5-AK54-AK55</f>
        <v>71</v>
      </c>
      <c r="AL53" s="10">
        <f>AK53/AK5</f>
        <v>0.8352941176470589</v>
      </c>
      <c r="AN53" s="9">
        <v>68</v>
      </c>
      <c r="AO53" s="10">
        <f>AN53/AN5</f>
        <v>0.9315068493150684</v>
      </c>
      <c r="AQ53" s="9">
        <v>85</v>
      </c>
      <c r="AR53" s="10">
        <f>AQ53/AQ5</f>
        <v>0.9444444444444444</v>
      </c>
      <c r="AS53" s="11">
        <f>D53+G53+J53+M53+P53+S53+V53+Y53+AB53+AE53+AH53+AK53+AN53+AQ53</f>
        <v>697</v>
      </c>
      <c r="AT53" s="10">
        <f>AS53/$AS$5</f>
        <v>0.9099216710182768</v>
      </c>
    </row>
    <row r="54" spans="2:46" ht="12.75">
      <c r="B54" s="2" t="s">
        <v>17</v>
      </c>
      <c r="C54" s="2" t="s">
        <v>45</v>
      </c>
      <c r="D54" s="9">
        <v>0</v>
      </c>
      <c r="E54" s="11"/>
      <c r="G54" s="9">
        <v>3</v>
      </c>
      <c r="H54" s="10">
        <f>G54/$G$5</f>
        <v>0.06666666666666667</v>
      </c>
      <c r="J54" s="9">
        <v>3</v>
      </c>
      <c r="K54" s="10">
        <f>J54/$J$5</f>
        <v>0.09375</v>
      </c>
      <c r="M54" s="9">
        <v>2</v>
      </c>
      <c r="N54" s="10">
        <f>M54/$M$5</f>
        <v>0.03333333333333333</v>
      </c>
      <c r="P54" s="9">
        <v>3</v>
      </c>
      <c r="Q54" s="10">
        <f>P54/P5</f>
        <v>0.07142857142857142</v>
      </c>
      <c r="S54" s="9">
        <v>0</v>
      </c>
      <c r="T54" s="10">
        <f>S54/S5</f>
        <v>0</v>
      </c>
      <c r="V54" s="9">
        <v>3</v>
      </c>
      <c r="W54" s="10">
        <f>V54/V5</f>
        <v>0.06382978723404255</v>
      </c>
      <c r="Y54" s="9">
        <v>5</v>
      </c>
      <c r="Z54" s="10">
        <f>Y54/$Y$5</f>
        <v>0.06944444444444445</v>
      </c>
      <c r="AB54" s="9">
        <v>1</v>
      </c>
      <c r="AC54" s="10">
        <f>AB54/AB5</f>
        <v>0.02702702702702703</v>
      </c>
      <c r="AE54" s="9">
        <v>6</v>
      </c>
      <c r="AF54" s="10">
        <f>AE54/AE5</f>
        <v>0.07894736842105263</v>
      </c>
      <c r="AH54" s="9">
        <v>1</v>
      </c>
      <c r="AI54" s="10">
        <f>AH54/AH5</f>
        <v>0.019230769230769232</v>
      </c>
      <c r="AK54" s="9">
        <v>7</v>
      </c>
      <c r="AL54" s="10">
        <f>AK54/AK5</f>
        <v>0.08235294117647059</v>
      </c>
      <c r="AN54" s="9">
        <v>1</v>
      </c>
      <c r="AO54" s="10">
        <f>AN54/AN3</f>
        <v>0.016129032258064516</v>
      </c>
      <c r="AQ54" s="9">
        <v>1</v>
      </c>
      <c r="AR54" s="10">
        <f>AQ54/AQ5</f>
        <v>0.011111111111111112</v>
      </c>
      <c r="AS54" s="11">
        <f>D54+G54+J54+M54+P54+S54+V54+Y54+AB54+AE54+AH54+AK54+AN54+AQ54</f>
        <v>36</v>
      </c>
      <c r="AT54" s="10">
        <f>AS54/$AS$5</f>
        <v>0.04699738903394256</v>
      </c>
    </row>
    <row r="55" spans="2:46" ht="12.75">
      <c r="B55" s="2" t="s">
        <v>18</v>
      </c>
      <c r="C55" s="2" t="s">
        <v>18</v>
      </c>
      <c r="D55" s="9">
        <v>3</v>
      </c>
      <c r="E55" s="11"/>
      <c r="G55" s="9">
        <v>2</v>
      </c>
      <c r="H55" s="10">
        <f>G55/$G$5</f>
        <v>0.044444444444444446</v>
      </c>
      <c r="J55" s="9">
        <v>1</v>
      </c>
      <c r="K55" s="10">
        <f>J55/$J$5</f>
        <v>0.03125</v>
      </c>
      <c r="M55" s="9">
        <v>2</v>
      </c>
      <c r="N55" s="10">
        <f>M55/$M$5</f>
        <v>0.03333333333333333</v>
      </c>
      <c r="P55" s="9">
        <v>0</v>
      </c>
      <c r="Q55" s="10">
        <f>P55/P5</f>
        <v>0</v>
      </c>
      <c r="S55" s="9">
        <v>0</v>
      </c>
      <c r="T55" s="10">
        <f>S55/S5</f>
        <v>0</v>
      </c>
      <c r="V55" s="9">
        <v>1</v>
      </c>
      <c r="W55" s="10">
        <f>V55/V5</f>
        <v>0.02127659574468085</v>
      </c>
      <c r="Y55" s="9">
        <v>3</v>
      </c>
      <c r="Z55" s="10">
        <f>Y55/$Y$5</f>
        <v>0.041666666666666664</v>
      </c>
      <c r="AB55" s="9">
        <v>0</v>
      </c>
      <c r="AC55" s="10">
        <v>0</v>
      </c>
      <c r="AE55" s="9">
        <v>2</v>
      </c>
      <c r="AF55" s="10">
        <f>AE55/AE5</f>
        <v>0.02631578947368421</v>
      </c>
      <c r="AH55" s="9">
        <v>3</v>
      </c>
      <c r="AI55" s="10">
        <f>AH55/AH5</f>
        <v>0.057692307692307696</v>
      </c>
      <c r="AK55" s="9">
        <v>7</v>
      </c>
      <c r="AL55" s="10">
        <f>AK55/AK5</f>
        <v>0.08235294117647059</v>
      </c>
      <c r="AN55" s="9">
        <v>4</v>
      </c>
      <c r="AO55" s="10">
        <f>AN55/AN5</f>
        <v>0.0547945205479452</v>
      </c>
      <c r="AQ55" s="9">
        <v>4</v>
      </c>
      <c r="AR55" s="10">
        <f>AQ55/AQ5</f>
        <v>0.044444444444444446</v>
      </c>
      <c r="AS55" s="11">
        <f>D55+G55+J55+M55+P55+S55+V55+Y55+AB55+AE55+AH55+AK55+AN55+AQ55</f>
        <v>32</v>
      </c>
      <c r="AT55" s="10">
        <f>AS55/$AS$5</f>
        <v>0.04177545691906005</v>
      </c>
    </row>
    <row r="56" spans="2:46" ht="12.75">
      <c r="B56" s="2" t="s">
        <v>19</v>
      </c>
      <c r="C56" s="2" t="s">
        <v>46</v>
      </c>
      <c r="D56" s="16" t="s">
        <v>21</v>
      </c>
      <c r="E56" s="17"/>
      <c r="F56" s="1"/>
      <c r="G56" s="16" t="s">
        <v>21</v>
      </c>
      <c r="H56" s="17"/>
      <c r="I56" s="1"/>
      <c r="J56" s="16" t="s">
        <v>21</v>
      </c>
      <c r="K56" s="11"/>
      <c r="L56" s="1"/>
      <c r="M56" s="9">
        <v>1</v>
      </c>
      <c r="N56" s="10">
        <f>M56/$M$5</f>
        <v>0.016666666666666666</v>
      </c>
      <c r="O56" s="1"/>
      <c r="P56" s="9">
        <v>0</v>
      </c>
      <c r="Q56" s="10">
        <v>0</v>
      </c>
      <c r="R56" s="1"/>
      <c r="S56" s="9">
        <v>0</v>
      </c>
      <c r="T56" s="10">
        <v>0</v>
      </c>
      <c r="U56" s="1"/>
      <c r="V56" s="9">
        <v>0</v>
      </c>
      <c r="W56" s="10">
        <v>0</v>
      </c>
      <c r="X56" s="1"/>
      <c r="Y56" s="9">
        <v>0</v>
      </c>
      <c r="Z56" s="10">
        <v>0</v>
      </c>
      <c r="AA56" s="1"/>
      <c r="AB56" s="9">
        <v>0</v>
      </c>
      <c r="AC56" s="10">
        <v>0</v>
      </c>
      <c r="AD56" s="1"/>
      <c r="AE56" s="9" t="s">
        <v>21</v>
      </c>
      <c r="AF56" s="10"/>
      <c r="AG56" s="1"/>
      <c r="AH56" s="9" t="s">
        <v>21</v>
      </c>
      <c r="AI56" s="10"/>
      <c r="AJ56" s="1"/>
      <c r="AK56" s="9" t="s">
        <v>21</v>
      </c>
      <c r="AL56" s="10"/>
      <c r="AM56" s="1"/>
      <c r="AN56" s="9" t="s">
        <v>21</v>
      </c>
      <c r="AO56" s="10"/>
      <c r="AP56" s="1"/>
      <c r="AQ56" s="9" t="s">
        <v>21</v>
      </c>
      <c r="AR56" s="17"/>
      <c r="AS56" s="11">
        <v>1</v>
      </c>
      <c r="AT56" s="10">
        <f>AS56/$AS$5</f>
        <v>0.0013054830287206266</v>
      </c>
    </row>
    <row r="57" spans="4:46" ht="12.75">
      <c r="D57" s="9"/>
      <c r="E57" s="11"/>
      <c r="G57" s="9"/>
      <c r="H57" s="11"/>
      <c r="J57" s="9"/>
      <c r="K57" s="11"/>
      <c r="M57" s="9"/>
      <c r="N57" s="11"/>
      <c r="P57" s="9"/>
      <c r="Q57" s="11"/>
      <c r="S57" s="9"/>
      <c r="T57" s="11"/>
      <c r="V57" s="9"/>
      <c r="W57" s="11"/>
      <c r="Y57" s="9"/>
      <c r="Z57" s="11"/>
      <c r="AB57" s="9"/>
      <c r="AC57" s="11"/>
      <c r="AE57" s="9"/>
      <c r="AF57" s="11"/>
      <c r="AH57" s="9"/>
      <c r="AI57" s="11"/>
      <c r="AK57" s="9"/>
      <c r="AL57" s="11"/>
      <c r="AN57" s="9"/>
      <c r="AO57" s="11"/>
      <c r="AQ57" s="9"/>
      <c r="AR57" s="11"/>
      <c r="AS57" s="11"/>
      <c r="AT57" s="11"/>
    </row>
    <row r="58" spans="2:46" ht="12.75">
      <c r="B58" s="2" t="s">
        <v>23</v>
      </c>
      <c r="C58" s="2" t="s">
        <v>23</v>
      </c>
      <c r="D58" s="9">
        <v>22</v>
      </c>
      <c r="E58" s="10">
        <f>D58/D5</f>
        <v>0.8148148148148148</v>
      </c>
      <c r="G58" s="9">
        <v>32</v>
      </c>
      <c r="H58" s="10">
        <f>G58/G5</f>
        <v>0.7111111111111111</v>
      </c>
      <c r="J58" s="9">
        <v>21</v>
      </c>
      <c r="K58" s="10">
        <f>J58/J5</f>
        <v>0.65625</v>
      </c>
      <c r="M58" s="16">
        <v>41</v>
      </c>
      <c r="N58" s="10">
        <f>M58/M5</f>
        <v>0.6833333333333333</v>
      </c>
      <c r="P58" s="16">
        <v>32</v>
      </c>
      <c r="Q58" s="10">
        <f>P58/P5</f>
        <v>0.7619047619047619</v>
      </c>
      <c r="S58" s="16">
        <v>10</v>
      </c>
      <c r="T58" s="10">
        <f>S58/S5</f>
        <v>0.35714285714285715</v>
      </c>
      <c r="V58" s="16">
        <v>28</v>
      </c>
      <c r="W58" s="10">
        <f>V58/V5</f>
        <v>0.5957446808510638</v>
      </c>
      <c r="Y58" s="16">
        <f>72-24</f>
        <v>48</v>
      </c>
      <c r="Z58" s="10">
        <f>Y58/Y5</f>
        <v>0.6666666666666666</v>
      </c>
      <c r="AB58" s="16">
        <v>28</v>
      </c>
      <c r="AC58" s="10">
        <f>AB58/AB5</f>
        <v>0.7567567567567568</v>
      </c>
      <c r="AE58" s="16">
        <f>76-AE59</f>
        <v>40</v>
      </c>
      <c r="AF58" s="10">
        <f>AE58/AE5</f>
        <v>0.5263157894736842</v>
      </c>
      <c r="AH58" s="9">
        <f>AH5-AH59</f>
        <v>42</v>
      </c>
      <c r="AI58" s="10">
        <f>AH58/AH5</f>
        <v>0.8076923076923077</v>
      </c>
      <c r="AK58" s="9">
        <v>41</v>
      </c>
      <c r="AL58" s="10">
        <f>AK58/AK5</f>
        <v>0.4823529411764706</v>
      </c>
      <c r="AN58" s="9">
        <f>AN5-AN59</f>
        <v>60</v>
      </c>
      <c r="AO58" s="10">
        <f>AN58/AN5</f>
        <v>0.821917808219178</v>
      </c>
      <c r="AQ58" s="9">
        <f>AQ5-AQ59</f>
        <v>55</v>
      </c>
      <c r="AR58" s="10">
        <f>AQ58/AQ5</f>
        <v>0.6111111111111112</v>
      </c>
      <c r="AS58" s="11">
        <f>D58+G58+J58+M58+P58+S58+V58+Y58+AB58+AE58+AH58+AK58+AN58+AQ58</f>
        <v>500</v>
      </c>
      <c r="AT58" s="10">
        <f>AS58/(AS58+AS59)</f>
        <v>0.6527415143603134</v>
      </c>
    </row>
    <row r="59" spans="2:46" ht="12.75">
      <c r="B59" s="2" t="s">
        <v>20</v>
      </c>
      <c r="C59" s="2" t="s">
        <v>20</v>
      </c>
      <c r="D59" s="18">
        <v>5</v>
      </c>
      <c r="E59" s="19">
        <f>D59/D5</f>
        <v>0.18518518518518517</v>
      </c>
      <c r="G59" s="18">
        <v>13</v>
      </c>
      <c r="H59" s="19">
        <f>G59/G5</f>
        <v>0.28888888888888886</v>
      </c>
      <c r="J59" s="18">
        <v>11</v>
      </c>
      <c r="K59" s="19">
        <f>J59/J5</f>
        <v>0.34375</v>
      </c>
      <c r="M59" s="21">
        <v>19</v>
      </c>
      <c r="N59" s="19">
        <f>M59/M5</f>
        <v>0.31666666666666665</v>
      </c>
      <c r="P59" s="21">
        <v>10</v>
      </c>
      <c r="Q59" s="19">
        <f>P59/P5</f>
        <v>0.23809523809523808</v>
      </c>
      <c r="S59" s="21">
        <v>18</v>
      </c>
      <c r="T59" s="19">
        <f>S59/S5</f>
        <v>0.6428571428571429</v>
      </c>
      <c r="V59" s="21">
        <v>19</v>
      </c>
      <c r="W59" s="19">
        <f>V59/V5</f>
        <v>0.40425531914893614</v>
      </c>
      <c r="Y59" s="21">
        <v>24</v>
      </c>
      <c r="Z59" s="19">
        <f>Y59/Y5</f>
        <v>0.3333333333333333</v>
      </c>
      <c r="AB59" s="21">
        <v>9</v>
      </c>
      <c r="AC59" s="19">
        <f>AB59/AB5</f>
        <v>0.24324324324324326</v>
      </c>
      <c r="AE59" s="21">
        <v>36</v>
      </c>
      <c r="AF59" s="19">
        <f>AE59/AE5</f>
        <v>0.47368421052631576</v>
      </c>
      <c r="AH59" s="21">
        <v>10</v>
      </c>
      <c r="AI59" s="19">
        <f>AH59/AH5</f>
        <v>0.19230769230769232</v>
      </c>
      <c r="AK59" s="21">
        <v>44</v>
      </c>
      <c r="AL59" s="19">
        <f>AK59/AK5</f>
        <v>0.5176470588235295</v>
      </c>
      <c r="AN59" s="21">
        <v>13</v>
      </c>
      <c r="AO59" s="19">
        <f>AN59/AN5</f>
        <v>0.1780821917808219</v>
      </c>
      <c r="AQ59" s="21">
        <v>35</v>
      </c>
      <c r="AR59" s="19">
        <f>AQ59/AQ5</f>
        <v>0.3888888888888889</v>
      </c>
      <c r="AS59" s="11">
        <f>D59+G59+J59+M59+P59+S59+V59+Y59+AB59+AE59+AH59+AK59+AN59+AQ59</f>
        <v>266</v>
      </c>
      <c r="AT59" s="19">
        <f>AS59/(AS58+AS59)</f>
        <v>0.3472584856396867</v>
      </c>
    </row>
    <row r="60" spans="4:44" ht="12.75">
      <c r="D60" s="3"/>
      <c r="E60" s="3"/>
      <c r="F60" s="3"/>
      <c r="G60" s="3"/>
      <c r="H60" s="3"/>
      <c r="I60" s="3"/>
      <c r="L60" s="3"/>
      <c r="O60" s="3"/>
      <c r="R60" s="3"/>
      <c r="U60" s="3"/>
      <c r="X60" s="3"/>
      <c r="AA60" s="3"/>
      <c r="AD60" s="3"/>
      <c r="AG60" s="3"/>
      <c r="AJ60" s="3"/>
      <c r="AM60" s="3"/>
      <c r="AP60" s="3"/>
      <c r="AR60" s="3"/>
    </row>
  </sheetData>
  <sheetProtection/>
  <printOptions/>
  <pageMargins left="0.15" right="0.49" top="0.984251969" bottom="0.36" header="0.4921259845" footer="0.13"/>
  <pageSetup horizontalDpi="1200" verticalDpi="1200" orientation="landscape" paperSize="9" scale="90" r:id="rId1"/>
  <headerFooter alignWithMargins="0">
    <oddHeader>&amp;L&amp;"Arial,Fett"&amp;12Yukon Arctic Ultra Statistik/Statistics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">
      <selection activeCell="J41" sqref="J41"/>
    </sheetView>
  </sheetViews>
  <sheetFormatPr defaultColWidth="11.421875" defaultRowHeight="12.75"/>
  <cols>
    <col min="6" max="6" width="24.28125" style="0" bestFit="1" customWidth="1"/>
    <col min="7" max="7" width="14.00390625" style="0" bestFit="1" customWidth="1"/>
  </cols>
  <sheetData>
    <row r="2" spans="1:7" ht="12.75">
      <c r="A2" s="51" t="s">
        <v>14</v>
      </c>
      <c r="B2" s="35" t="s">
        <v>44</v>
      </c>
      <c r="C2" s="35">
        <v>1</v>
      </c>
      <c r="D2" s="36">
        <v>0.13472222222222222</v>
      </c>
      <c r="E2" s="37">
        <v>2011</v>
      </c>
      <c r="F2" s="37" t="s">
        <v>89</v>
      </c>
      <c r="G2" s="38" t="s">
        <v>34</v>
      </c>
    </row>
    <row r="3" spans="1:7" ht="12.75">
      <c r="A3" s="52"/>
      <c r="B3" s="39"/>
      <c r="C3" s="39">
        <v>2</v>
      </c>
      <c r="D3" s="40">
        <v>0.13680555555555554</v>
      </c>
      <c r="E3" s="27">
        <v>2012</v>
      </c>
      <c r="F3" s="27"/>
      <c r="G3" s="11"/>
    </row>
    <row r="4" spans="1:7" ht="12.75">
      <c r="A4" s="52"/>
      <c r="B4" s="39"/>
      <c r="C4" s="39">
        <v>3</v>
      </c>
      <c r="D4" s="40">
        <v>0.1423611111111111</v>
      </c>
      <c r="E4" s="27">
        <v>2016</v>
      </c>
      <c r="F4" s="27"/>
      <c r="G4" s="11"/>
    </row>
    <row r="5" spans="1:7" ht="12.75">
      <c r="A5" s="52"/>
      <c r="B5" s="39"/>
      <c r="C5" s="39"/>
      <c r="D5" s="40"/>
      <c r="E5" s="27"/>
      <c r="F5" s="27"/>
      <c r="G5" s="11"/>
    </row>
    <row r="6" spans="1:7" ht="12.75">
      <c r="A6" s="52"/>
      <c r="B6" s="39" t="s">
        <v>18</v>
      </c>
      <c r="C6" s="39">
        <v>1</v>
      </c>
      <c r="D6" s="40">
        <v>0.13819444444444443</v>
      </c>
      <c r="E6" s="27">
        <v>2016</v>
      </c>
      <c r="F6" s="27"/>
      <c r="G6" s="11"/>
    </row>
    <row r="7" spans="1:7" ht="12.75">
      <c r="A7" s="52"/>
      <c r="B7" s="39"/>
      <c r="C7" s="39">
        <v>2</v>
      </c>
      <c r="D7" s="40"/>
      <c r="E7" s="27"/>
      <c r="F7" s="27"/>
      <c r="G7" s="11"/>
    </row>
    <row r="8" spans="1:7" ht="12.75">
      <c r="A8" s="52"/>
      <c r="B8" s="39"/>
      <c r="C8" s="39">
        <v>3</v>
      </c>
      <c r="D8" s="40"/>
      <c r="E8" s="27"/>
      <c r="F8" s="27"/>
      <c r="G8" s="11"/>
    </row>
    <row r="9" spans="1:7" ht="12.75">
      <c r="A9" s="52"/>
      <c r="B9" s="39"/>
      <c r="C9" s="39"/>
      <c r="D9" s="40"/>
      <c r="E9" s="27"/>
      <c r="F9" s="27"/>
      <c r="G9" s="11"/>
    </row>
    <row r="10" spans="1:7" ht="12.75">
      <c r="A10" s="52"/>
      <c r="B10" s="39" t="s">
        <v>45</v>
      </c>
      <c r="C10" s="39">
        <v>1</v>
      </c>
      <c r="D10" s="40">
        <v>0.13749999999999998</v>
      </c>
      <c r="E10" s="27">
        <v>2011</v>
      </c>
      <c r="F10" s="27"/>
      <c r="G10" s="11"/>
    </row>
    <row r="11" spans="1:7" ht="12.75">
      <c r="A11" s="52"/>
      <c r="B11" s="39"/>
      <c r="C11" s="39">
        <v>2</v>
      </c>
      <c r="D11" s="40">
        <v>0.1986111111111111</v>
      </c>
      <c r="E11" s="27">
        <v>2007</v>
      </c>
      <c r="F11" s="27"/>
      <c r="G11" s="11"/>
    </row>
    <row r="12" spans="1:7" ht="12.75">
      <c r="A12" s="53"/>
      <c r="B12" s="41"/>
      <c r="C12" s="41">
        <v>3</v>
      </c>
      <c r="D12" s="42">
        <v>0.2111111111111111</v>
      </c>
      <c r="E12" s="43">
        <v>2005</v>
      </c>
      <c r="F12" s="43"/>
      <c r="G12" s="32"/>
    </row>
    <row r="13" ht="12.75">
      <c r="D13" s="34"/>
    </row>
    <row r="14" spans="1:7" ht="12.75">
      <c r="A14" s="51" t="s">
        <v>43</v>
      </c>
      <c r="B14" s="35" t="s">
        <v>44</v>
      </c>
      <c r="C14" s="35">
        <v>1</v>
      </c>
      <c r="D14" s="36">
        <v>0.9034722222222222</v>
      </c>
      <c r="E14" s="37">
        <v>2012</v>
      </c>
      <c r="F14" s="37"/>
      <c r="G14" s="38" t="s">
        <v>34</v>
      </c>
    </row>
    <row r="15" spans="1:7" ht="12.75">
      <c r="A15" s="52"/>
      <c r="B15" s="39"/>
      <c r="C15" s="39">
        <v>2</v>
      </c>
      <c r="D15" s="40">
        <v>0.9138888888888889</v>
      </c>
      <c r="E15" s="27">
        <v>2016</v>
      </c>
      <c r="F15" s="44" t="s">
        <v>90</v>
      </c>
      <c r="G15" s="45" t="s">
        <v>36</v>
      </c>
    </row>
    <row r="16" spans="1:7" ht="12.75">
      <c r="A16" s="52"/>
      <c r="B16" s="39"/>
      <c r="C16" s="39">
        <v>3</v>
      </c>
      <c r="D16" s="40">
        <v>0.9777777777777777</v>
      </c>
      <c r="E16" s="27">
        <v>2014</v>
      </c>
      <c r="F16" s="27"/>
      <c r="G16" s="11"/>
    </row>
    <row r="17" spans="1:7" ht="12.75">
      <c r="A17" s="52"/>
      <c r="B17" s="39"/>
      <c r="C17" s="39"/>
      <c r="D17" s="27"/>
      <c r="E17" s="27"/>
      <c r="F17" s="27"/>
      <c r="G17" s="11"/>
    </row>
    <row r="18" spans="1:7" ht="12.75">
      <c r="A18" s="52"/>
      <c r="B18" s="39" t="s">
        <v>18</v>
      </c>
      <c r="C18" s="39">
        <v>1</v>
      </c>
      <c r="D18" s="40">
        <v>0.7125</v>
      </c>
      <c r="E18" s="27">
        <v>2014</v>
      </c>
      <c r="F18" s="27"/>
      <c r="G18" s="45" t="s">
        <v>34</v>
      </c>
    </row>
    <row r="19" spans="1:7" ht="12.75">
      <c r="A19" s="52"/>
      <c r="B19" s="39"/>
      <c r="C19" s="39">
        <v>2</v>
      </c>
      <c r="D19" s="40">
        <v>1.0069444444444444</v>
      </c>
      <c r="E19" s="27">
        <v>2003</v>
      </c>
      <c r="F19" s="27"/>
      <c r="G19" s="45" t="s">
        <v>9</v>
      </c>
    </row>
    <row r="20" spans="1:7" ht="12.75">
      <c r="A20" s="52"/>
      <c r="B20" s="39"/>
      <c r="C20" s="39">
        <v>3</v>
      </c>
      <c r="D20" s="40">
        <v>1.34375</v>
      </c>
      <c r="E20" s="27">
        <v>2006</v>
      </c>
      <c r="F20" s="27"/>
      <c r="G20" s="11"/>
    </row>
    <row r="21" spans="1:7" ht="12.75">
      <c r="A21" s="52"/>
      <c r="B21" s="39"/>
      <c r="C21" s="39"/>
      <c r="D21" s="27"/>
      <c r="E21" s="27"/>
      <c r="F21" s="27"/>
      <c r="G21" s="11"/>
    </row>
    <row r="22" spans="1:7" ht="12.75">
      <c r="A22" s="52"/>
      <c r="B22" s="39" t="s">
        <v>45</v>
      </c>
      <c r="C22" s="39">
        <v>1</v>
      </c>
      <c r="D22" s="40">
        <v>0.7263888888888889</v>
      </c>
      <c r="E22" s="27">
        <v>2011</v>
      </c>
      <c r="F22" s="27"/>
      <c r="G22" s="45" t="s">
        <v>38</v>
      </c>
    </row>
    <row r="23" spans="1:7" ht="12.75">
      <c r="A23" s="52"/>
      <c r="B23" s="39"/>
      <c r="C23" s="39">
        <v>2</v>
      </c>
      <c r="D23" s="40">
        <v>0.9819444444444444</v>
      </c>
      <c r="E23" s="27">
        <v>2014</v>
      </c>
      <c r="F23" s="27"/>
      <c r="G23" s="11"/>
    </row>
    <row r="24" spans="1:7" ht="12.75">
      <c r="A24" s="53"/>
      <c r="B24" s="41"/>
      <c r="C24" s="41">
        <v>3</v>
      </c>
      <c r="D24" s="42">
        <v>2.2798611111111113</v>
      </c>
      <c r="E24" s="43">
        <v>2012</v>
      </c>
      <c r="F24" s="43"/>
      <c r="G24" s="32"/>
    </row>
    <row r="26" spans="1:7" ht="12.75">
      <c r="A26" s="51" t="s">
        <v>58</v>
      </c>
      <c r="B26" s="35" t="s">
        <v>44</v>
      </c>
      <c r="C26" s="35">
        <v>1</v>
      </c>
      <c r="D26" s="36">
        <v>4.891666666666667</v>
      </c>
      <c r="E26" s="37">
        <v>2016</v>
      </c>
      <c r="F26" s="46" t="s">
        <v>91</v>
      </c>
      <c r="G26" s="38" t="s">
        <v>9</v>
      </c>
    </row>
    <row r="27" spans="1:7" ht="12.75">
      <c r="A27" s="52"/>
      <c r="B27" s="39"/>
      <c r="C27" s="39">
        <v>2</v>
      </c>
      <c r="D27" s="40">
        <v>4.944444444444445</v>
      </c>
      <c r="E27" s="27">
        <v>2014</v>
      </c>
      <c r="F27" s="44"/>
      <c r="G27" s="45"/>
    </row>
    <row r="28" spans="1:7" ht="12.75">
      <c r="A28" s="52"/>
      <c r="B28" s="39"/>
      <c r="C28" s="39">
        <v>3</v>
      </c>
      <c r="D28" s="40">
        <v>5.253472222222222</v>
      </c>
      <c r="E28" s="27">
        <v>2007</v>
      </c>
      <c r="F28" s="27"/>
      <c r="G28" s="11"/>
    </row>
    <row r="29" spans="1:7" ht="12.75">
      <c r="A29" s="52"/>
      <c r="B29" s="39"/>
      <c r="C29" s="39"/>
      <c r="D29" s="27"/>
      <c r="E29" s="27"/>
      <c r="F29" s="27"/>
      <c r="G29" s="11"/>
    </row>
    <row r="30" spans="1:7" ht="12.75">
      <c r="A30" s="52"/>
      <c r="B30" s="39" t="s">
        <v>18</v>
      </c>
      <c r="C30" s="39">
        <v>1</v>
      </c>
      <c r="D30" s="40">
        <v>4.09375</v>
      </c>
      <c r="E30" s="27">
        <v>2003</v>
      </c>
      <c r="F30" s="44" t="s">
        <v>92</v>
      </c>
      <c r="G30" s="45" t="s">
        <v>9</v>
      </c>
    </row>
    <row r="31" spans="1:7" ht="12.75">
      <c r="A31" s="52"/>
      <c r="B31" s="39"/>
      <c r="C31" s="39">
        <v>2</v>
      </c>
      <c r="D31" s="40">
        <v>4.267361111111112</v>
      </c>
      <c r="E31" s="27">
        <v>2004</v>
      </c>
      <c r="F31" s="27"/>
      <c r="G31" s="45"/>
    </row>
    <row r="32" spans="1:7" ht="12.75">
      <c r="A32" s="52"/>
      <c r="B32" s="39"/>
      <c r="C32" s="39">
        <v>3</v>
      </c>
      <c r="D32" s="40">
        <v>4.425694444444445</v>
      </c>
      <c r="E32" s="27">
        <v>2016</v>
      </c>
      <c r="F32" s="27"/>
      <c r="G32" s="11"/>
    </row>
    <row r="33" spans="1:7" ht="12.75">
      <c r="A33" s="52"/>
      <c r="B33" s="39"/>
      <c r="C33" s="39"/>
      <c r="D33" s="27"/>
      <c r="E33" s="27"/>
      <c r="F33" s="27"/>
      <c r="G33" s="11"/>
    </row>
    <row r="34" spans="1:7" ht="12.75">
      <c r="A34" s="52"/>
      <c r="B34" s="39" t="s">
        <v>45</v>
      </c>
      <c r="C34" s="39">
        <v>1</v>
      </c>
      <c r="D34" s="40">
        <v>6.090277777777778</v>
      </c>
      <c r="E34" s="27">
        <v>2004</v>
      </c>
      <c r="F34" s="27"/>
      <c r="G34" s="45" t="s">
        <v>93</v>
      </c>
    </row>
    <row r="35" spans="1:7" ht="12.75">
      <c r="A35" s="52"/>
      <c r="B35" s="39"/>
      <c r="C35" s="39">
        <v>2</v>
      </c>
      <c r="D35" s="47" t="s">
        <v>21</v>
      </c>
      <c r="E35" s="27"/>
      <c r="F35" s="27"/>
      <c r="G35" s="11"/>
    </row>
    <row r="36" spans="1:7" ht="12.75">
      <c r="A36" s="53"/>
      <c r="B36" s="41"/>
      <c r="C36" s="41">
        <v>3</v>
      </c>
      <c r="D36" s="48" t="s">
        <v>21</v>
      </c>
      <c r="E36" s="43"/>
      <c r="F36" s="43"/>
      <c r="G36" s="32"/>
    </row>
    <row r="38" spans="1:7" ht="12.75">
      <c r="A38" s="51" t="s">
        <v>59</v>
      </c>
      <c r="B38" s="35" t="s">
        <v>44</v>
      </c>
      <c r="C38" s="35">
        <v>1</v>
      </c>
      <c r="D38" s="36">
        <v>7.784722222222222</v>
      </c>
      <c r="E38" s="37">
        <v>2013</v>
      </c>
      <c r="F38" s="46"/>
      <c r="G38" s="38"/>
    </row>
    <row r="39" spans="1:7" ht="12.75">
      <c r="A39" s="52"/>
      <c r="B39" s="39"/>
      <c r="C39" s="39">
        <v>2</v>
      </c>
      <c r="D39" s="40">
        <v>8.34375</v>
      </c>
      <c r="E39" s="27">
        <v>2011</v>
      </c>
      <c r="F39" s="44"/>
      <c r="G39" s="45"/>
    </row>
    <row r="40" spans="1:7" ht="12.75">
      <c r="A40" s="52"/>
      <c r="B40" s="39"/>
      <c r="C40" s="39">
        <v>3</v>
      </c>
      <c r="D40" s="40">
        <v>9.23263888888889</v>
      </c>
      <c r="E40" s="27">
        <v>2009</v>
      </c>
      <c r="F40" s="27"/>
      <c r="G40" s="11"/>
    </row>
    <row r="41" spans="1:7" ht="12.75">
      <c r="A41" s="52"/>
      <c r="B41" s="39"/>
      <c r="C41" s="39"/>
      <c r="D41" s="27"/>
      <c r="E41" s="27"/>
      <c r="F41" s="27"/>
      <c r="G41" s="11"/>
    </row>
    <row r="42" spans="1:7" ht="12.75">
      <c r="A42" s="52"/>
      <c r="B42" s="39" t="s">
        <v>18</v>
      </c>
      <c r="C42" s="39">
        <v>1</v>
      </c>
      <c r="D42" s="40">
        <v>4.145833333333333</v>
      </c>
      <c r="E42" s="27">
        <v>2011</v>
      </c>
      <c r="F42" s="44" t="s">
        <v>94</v>
      </c>
      <c r="G42" s="45" t="s">
        <v>4</v>
      </c>
    </row>
    <row r="43" spans="1:7" ht="12.75">
      <c r="A43" s="52"/>
      <c r="B43" s="39"/>
      <c r="C43" s="39">
        <v>2</v>
      </c>
      <c r="D43" s="40">
        <v>7.263888888888889</v>
      </c>
      <c r="E43" s="27">
        <v>2015</v>
      </c>
      <c r="F43" s="27"/>
      <c r="G43" s="45"/>
    </row>
    <row r="44" spans="1:7" ht="12.75">
      <c r="A44" s="52"/>
      <c r="B44" s="39"/>
      <c r="C44" s="39">
        <v>3</v>
      </c>
      <c r="D44" s="40">
        <v>7.506944444444444</v>
      </c>
      <c r="E44" s="27">
        <v>2013</v>
      </c>
      <c r="F44" s="27"/>
      <c r="G44" s="11"/>
    </row>
    <row r="45" spans="1:7" ht="12.75">
      <c r="A45" s="52"/>
      <c r="B45" s="39"/>
      <c r="C45" s="39"/>
      <c r="D45" s="27"/>
      <c r="E45" s="27"/>
      <c r="F45" s="27"/>
      <c r="G45" s="11"/>
    </row>
    <row r="46" spans="1:7" ht="12.75">
      <c r="A46" s="52"/>
      <c r="B46" s="39" t="s">
        <v>45</v>
      </c>
      <c r="C46" s="39">
        <v>1</v>
      </c>
      <c r="D46" s="40">
        <v>9.381944444444445</v>
      </c>
      <c r="E46" s="27">
        <v>2013</v>
      </c>
      <c r="F46" s="44" t="s">
        <v>95</v>
      </c>
      <c r="G46" s="45" t="s">
        <v>36</v>
      </c>
    </row>
    <row r="47" spans="1:7" ht="12.75">
      <c r="A47" s="52"/>
      <c r="B47" s="39"/>
      <c r="C47" s="39">
        <v>2</v>
      </c>
      <c r="D47" s="47">
        <v>10.350694444444445</v>
      </c>
      <c r="E47" s="27">
        <v>2015</v>
      </c>
      <c r="F47" s="44" t="s">
        <v>96</v>
      </c>
      <c r="G47" s="45" t="s">
        <v>32</v>
      </c>
    </row>
    <row r="48" spans="1:7" ht="12.75">
      <c r="A48" s="53"/>
      <c r="B48" s="41"/>
      <c r="C48" s="41">
        <v>3</v>
      </c>
      <c r="D48" s="48">
        <v>11.197916666666666</v>
      </c>
      <c r="E48" s="43">
        <v>2015</v>
      </c>
      <c r="F48" s="49" t="s">
        <v>97</v>
      </c>
      <c r="G48" s="50" t="s">
        <v>42</v>
      </c>
    </row>
    <row r="49" spans="6:7" ht="12.75">
      <c r="F49" s="33"/>
      <c r="G49" s="33"/>
    </row>
  </sheetData>
  <sheetProtection/>
  <mergeCells count="4">
    <mergeCell ref="A2:A12"/>
    <mergeCell ref="A14:A24"/>
    <mergeCell ref="A26:A36"/>
    <mergeCell ref="A38:A4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Pollhammer</cp:lastModifiedBy>
  <cp:lastPrinted>2007-01-30T11:25:54Z</cp:lastPrinted>
  <dcterms:created xsi:type="dcterms:W3CDTF">2005-04-20T06:02:21Z</dcterms:created>
  <dcterms:modified xsi:type="dcterms:W3CDTF">2017-04-10T18:20:18Z</dcterms:modified>
  <cp:category/>
  <cp:version/>
  <cp:contentType/>
  <cp:contentStatus/>
</cp:coreProperties>
</file>